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ANDREJA\2024\FINANCIJSKI IZVJEŠTAJI\FINANCIJSKI IZVJEŠTAJI 1.1.-31.12.24\"/>
    </mc:Choice>
  </mc:AlternateContent>
  <xr:revisionPtr revIDLastSave="0" documentId="13_ncr:1_{0093FBBC-6AFF-4F1B-BBEB-69E55B68CB7F}"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E307" i="9" s="1"/>
  <c r="B307" i="9" s="1"/>
  <c r="G307" i="9"/>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G301" i="9"/>
  <c r="F301" i="9"/>
  <c r="H300" i="9"/>
  <c r="E300" i="9" s="1"/>
  <c r="B300" i="9" s="1"/>
  <c r="G300" i="9"/>
  <c r="F300" i="9"/>
  <c r="H299" i="9"/>
  <c r="E299" i="9" s="1"/>
  <c r="B299" i="9" s="1"/>
  <c r="G299" i="9"/>
  <c r="F299" i="9"/>
  <c r="H298" i="9"/>
  <c r="G298" i="9"/>
  <c r="F298" i="9"/>
  <c r="E298" i="9"/>
  <c r="B298" i="9" s="1"/>
  <c r="H297" i="9"/>
  <c r="E297" i="9" s="1"/>
  <c r="B297" i="9" s="1"/>
  <c r="G297" i="9"/>
  <c r="F297" i="9"/>
  <c r="H296" i="9"/>
  <c r="E296" i="9" s="1"/>
  <c r="B296" i="9" s="1"/>
  <c r="G296" i="9"/>
  <c r="F296" i="9"/>
  <c r="H295" i="9"/>
  <c r="E295" i="9" s="1"/>
  <c r="B295" i="9" s="1"/>
  <c r="G295" i="9"/>
  <c r="F295" i="9"/>
  <c r="H294" i="9"/>
  <c r="G294" i="9"/>
  <c r="F294" i="9"/>
  <c r="E294" i="9"/>
  <c r="B294" i="9" s="1"/>
  <c r="H293" i="9"/>
  <c r="G293" i="9"/>
  <c r="F293" i="9"/>
  <c r="H292" i="9"/>
  <c r="E292" i="9" s="1"/>
  <c r="B292" i="9" s="1"/>
  <c r="G292" i="9"/>
  <c r="F292" i="9"/>
  <c r="F291" i="9"/>
  <c r="F290" i="9"/>
  <c r="H289" i="9"/>
  <c r="E289" i="9" s="1"/>
  <c r="B289" i="9" s="1"/>
  <c r="G289" i="9"/>
  <c r="F289" i="9"/>
  <c r="H288" i="9"/>
  <c r="E288" i="9" s="1"/>
  <c r="B288" i="9" s="1"/>
  <c r="G288" i="9"/>
  <c r="F288" i="9"/>
  <c r="H287" i="9"/>
  <c r="G287" i="9"/>
  <c r="F287" i="9"/>
  <c r="H286" i="9"/>
  <c r="E286" i="9" s="1"/>
  <c r="B286" i="9" s="1"/>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H31" i="9"/>
  <c r="E31" i="9" s="1"/>
  <c r="B31" i="9" s="1"/>
  <c r="G31" i="9"/>
  <c r="F31" i="9"/>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I35" i="3" s="1"/>
  <c r="D36" i="8"/>
  <c r="D26" i="8"/>
  <c r="D24" i="8"/>
  <c r="D18" i="8"/>
  <c r="D8" i="8"/>
  <c r="D6" i="8" s="1"/>
  <c r="E44" i="7"/>
  <c r="D44" i="7"/>
  <c r="E39" i="7"/>
  <c r="D39" i="7"/>
  <c r="E38" i="7"/>
  <c r="D38" i="7"/>
  <c r="E30" i="7"/>
  <c r="D30" i="7"/>
  <c r="E23" i="7"/>
  <c r="D23" i="7"/>
  <c r="E22" i="7"/>
  <c r="I30" i="3" s="1"/>
  <c r="D22" i="7"/>
  <c r="E14" i="7"/>
  <c r="D14" i="7"/>
  <c r="E7" i="7"/>
  <c r="D7" i="7"/>
  <c r="E6" i="7"/>
  <c r="D6" i="7"/>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D567" i="4" s="1"/>
  <c r="F567"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D529" i="4" s="1"/>
  <c r="F534" i="4"/>
  <c r="F533" i="4"/>
  <c r="F532" i="4"/>
  <c r="F531" i="4"/>
  <c r="E530" i="4"/>
  <c r="D530" i="4"/>
  <c r="F530" i="4" s="1"/>
  <c r="F527" i="4"/>
  <c r="F526" i="4"/>
  <c r="E525" i="4"/>
  <c r="D525" i="4"/>
  <c r="D515" i="4" s="1"/>
  <c r="F51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E472" i="4" s="1"/>
  <c r="D478" i="4"/>
  <c r="F478" i="4" s="1"/>
  <c r="F477" i="4"/>
  <c r="F476" i="4"/>
  <c r="F475" i="4"/>
  <c r="F474" i="4"/>
  <c r="E473" i="4"/>
  <c r="D473" i="4"/>
  <c r="D472" i="4" s="1"/>
  <c r="F472" i="4" s="1"/>
  <c r="F471" i="4"/>
  <c r="F470" i="4"/>
  <c r="E469" i="4"/>
  <c r="D469" i="4"/>
  <c r="D459" i="4" s="1"/>
  <c r="F45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69" i="4"/>
  <c r="F368" i="4"/>
  <c r="F367" i="4"/>
  <c r="F366" i="4"/>
  <c r="F365" i="4"/>
  <c r="E364" i="4"/>
  <c r="D364" i="4"/>
  <c r="D363" i="4" s="1"/>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E263" i="4" s="1"/>
  <c r="D264" i="4"/>
  <c r="F263" i="4"/>
  <c r="F262" i="4"/>
  <c r="F261" i="4"/>
  <c r="F260" i="4"/>
  <c r="E259" i="4"/>
  <c r="D259" i="4"/>
  <c r="F259" i="4" s="1"/>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6" i="4"/>
  <c r="F216" i="4" s="1"/>
  <c r="F215" i="4"/>
  <c r="D215" i="4"/>
  <c r="F214" i="4"/>
  <c r="F213" i="4"/>
  <c r="F212" i="4"/>
  <c r="F211" i="4"/>
  <c r="E210" i="4"/>
  <c r="E196" i="4" s="1"/>
  <c r="D192" i="1" s="1"/>
  <c r="H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4"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E50" i="4" s="1"/>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H1531" i="1"/>
  <c r="C1531" i="1"/>
  <c r="G1531" i="1" s="1"/>
  <c r="G1530" i="1"/>
  <c r="C1530" i="1"/>
  <c r="H1530" i="1" s="1"/>
  <c r="H1529" i="1"/>
  <c r="C1529" i="1"/>
  <c r="G1529" i="1" s="1"/>
  <c r="G1528" i="1"/>
  <c r="C1528" i="1"/>
  <c r="H1528" i="1" s="1"/>
  <c r="H1527" i="1"/>
  <c r="C1527" i="1"/>
  <c r="G1527" i="1" s="1"/>
  <c r="G1526" i="1"/>
  <c r="C1526" i="1"/>
  <c r="H1526" i="1" s="1"/>
  <c r="H1525" i="1"/>
  <c r="C1525" i="1"/>
  <c r="G1525" i="1" s="1"/>
  <c r="G1524" i="1"/>
  <c r="C1524" i="1"/>
  <c r="H1524" i="1" s="1"/>
  <c r="H1523" i="1"/>
  <c r="C1523" i="1"/>
  <c r="G1523" i="1" s="1"/>
  <c r="G1522" i="1"/>
  <c r="C1522" i="1"/>
  <c r="H1522" i="1" s="1"/>
  <c r="H1521" i="1"/>
  <c r="C1521" i="1"/>
  <c r="G1521" i="1" s="1"/>
  <c r="G1520" i="1"/>
  <c r="C1520" i="1"/>
  <c r="H1520" i="1" s="1"/>
  <c r="H1519" i="1"/>
  <c r="C1519" i="1"/>
  <c r="G1519" i="1" s="1"/>
  <c r="G1518" i="1"/>
  <c r="C1518" i="1"/>
  <c r="H1518" i="1" s="1"/>
  <c r="G1516" i="1"/>
  <c r="C1516" i="1"/>
  <c r="H1516" i="1" s="1"/>
  <c r="H1515" i="1"/>
  <c r="C1515" i="1"/>
  <c r="G1515" i="1" s="1"/>
  <c r="G1514" i="1"/>
  <c r="C1514" i="1"/>
  <c r="H1514" i="1" s="1"/>
  <c r="H1513" i="1"/>
  <c r="C1513" i="1"/>
  <c r="G1513" i="1" s="1"/>
  <c r="G1512" i="1"/>
  <c r="C1512" i="1"/>
  <c r="H1512" i="1" s="1"/>
  <c r="H1511" i="1"/>
  <c r="C1511" i="1"/>
  <c r="G1511" i="1" s="1"/>
  <c r="C1510" i="1"/>
  <c r="H1510" i="1" s="1"/>
  <c r="C1509" i="1"/>
  <c r="G1509" i="1" s="1"/>
  <c r="G1508" i="1"/>
  <c r="C1508" i="1"/>
  <c r="H1508" i="1" s="1"/>
  <c r="C1507" i="1"/>
  <c r="G1507" i="1" s="1"/>
  <c r="G1506" i="1"/>
  <c r="C1506" i="1"/>
  <c r="H1506" i="1" s="1"/>
  <c r="H1505" i="1"/>
  <c r="C1505" i="1"/>
  <c r="G1505" i="1" s="1"/>
  <c r="C1504" i="1"/>
  <c r="H1504" i="1" s="1"/>
  <c r="C1503" i="1"/>
  <c r="G1503" i="1" s="1"/>
  <c r="C1502" i="1"/>
  <c r="H1502" i="1" s="1"/>
  <c r="C1501" i="1"/>
  <c r="G1501" i="1" s="1"/>
  <c r="G1500" i="1"/>
  <c r="C1500" i="1"/>
  <c r="H1500" i="1" s="1"/>
  <c r="C1499" i="1"/>
  <c r="G1499" i="1" s="1"/>
  <c r="G1498" i="1"/>
  <c r="C1498" i="1"/>
  <c r="H1498" i="1" s="1"/>
  <c r="H1497" i="1"/>
  <c r="C1497" i="1"/>
  <c r="G1497" i="1" s="1"/>
  <c r="G1496" i="1"/>
  <c r="C1496" i="1"/>
  <c r="H1496" i="1" s="1"/>
  <c r="H1495" i="1"/>
  <c r="C1495" i="1"/>
  <c r="G1495" i="1" s="1"/>
  <c r="G1494" i="1"/>
  <c r="C1494" i="1"/>
  <c r="H1494" i="1" s="1"/>
  <c r="H1493" i="1"/>
  <c r="C1493" i="1"/>
  <c r="G1493" i="1" s="1"/>
  <c r="C1492" i="1"/>
  <c r="H1492" i="1" s="1"/>
  <c r="C1491" i="1"/>
  <c r="G1491" i="1" s="1"/>
  <c r="G1490" i="1"/>
  <c r="C1490" i="1"/>
  <c r="H1490" i="1" s="1"/>
  <c r="C1489" i="1"/>
  <c r="G1489" i="1" s="1"/>
  <c r="G1488" i="1"/>
  <c r="C1488" i="1"/>
  <c r="H1488" i="1" s="1"/>
  <c r="H1487" i="1"/>
  <c r="C1487" i="1"/>
  <c r="G1487" i="1" s="1"/>
  <c r="C1486" i="1"/>
  <c r="H1486" i="1" s="1"/>
  <c r="C1485" i="1"/>
  <c r="G1485" i="1" s="1"/>
  <c r="C1484" i="1"/>
  <c r="H1484" i="1" s="1"/>
  <c r="C1483" i="1"/>
  <c r="G1483" i="1" s="1"/>
  <c r="G1482" i="1"/>
  <c r="C1482" i="1"/>
  <c r="H1482" i="1" s="1"/>
  <c r="C1481" i="1"/>
  <c r="G1481" i="1" s="1"/>
  <c r="G1480" i="1"/>
  <c r="C1480" i="1"/>
  <c r="D1479" i="1"/>
  <c r="C1479" i="1"/>
  <c r="J1478" i="1"/>
  <c r="D1478" i="1"/>
  <c r="H1478" i="1" s="1"/>
  <c r="C1478" i="1"/>
  <c r="D1477" i="1"/>
  <c r="C1477" i="1"/>
  <c r="J1476" i="1"/>
  <c r="D1476" i="1"/>
  <c r="H1476" i="1" s="1"/>
  <c r="C1476" i="1"/>
  <c r="H1475" i="1"/>
  <c r="D1475" i="1"/>
  <c r="C1475" i="1"/>
  <c r="G1475" i="1" s="1"/>
  <c r="H1474" i="1"/>
  <c r="D1474" i="1"/>
  <c r="J1474" i="1" s="1"/>
  <c r="C1474" i="1"/>
  <c r="G1474" i="1" s="1"/>
  <c r="I1474" i="1" s="1"/>
  <c r="H1473" i="1"/>
  <c r="D1473" i="1"/>
  <c r="J1473" i="1" s="1"/>
  <c r="C1473" i="1"/>
  <c r="G1473" i="1" s="1"/>
  <c r="I1473" i="1" s="1"/>
  <c r="H1472" i="1"/>
  <c r="D1472" i="1"/>
  <c r="J1472" i="1" s="1"/>
  <c r="C1472" i="1"/>
  <c r="G1472" i="1" s="1"/>
  <c r="I1472" i="1" s="1"/>
  <c r="H1471" i="1"/>
  <c r="D1471" i="1"/>
  <c r="J1471" i="1" s="1"/>
  <c r="C1471" i="1"/>
  <c r="G1471" i="1" s="1"/>
  <c r="I1471" i="1" s="1"/>
  <c r="D1470" i="1"/>
  <c r="H1470" i="1" s="1"/>
  <c r="C1470" i="1"/>
  <c r="H1469" i="1"/>
  <c r="D1469" i="1"/>
  <c r="C1469" i="1"/>
  <c r="G1469" i="1" s="1"/>
  <c r="H1468" i="1"/>
  <c r="D1468" i="1"/>
  <c r="J1468" i="1" s="1"/>
  <c r="C1468" i="1"/>
  <c r="G1468" i="1" s="1"/>
  <c r="I1468" i="1" s="1"/>
  <c r="H1467" i="1"/>
  <c r="D1467" i="1"/>
  <c r="J1467" i="1" s="1"/>
  <c r="C1467" i="1"/>
  <c r="G1467" i="1" s="1"/>
  <c r="I1467" i="1" s="1"/>
  <c r="H1466" i="1"/>
  <c r="D1466" i="1"/>
  <c r="J1466" i="1" s="1"/>
  <c r="C1466" i="1"/>
  <c r="G1466" i="1" s="1"/>
  <c r="I1466" i="1" s="1"/>
  <c r="H1465" i="1"/>
  <c r="D1465" i="1"/>
  <c r="J1465" i="1" s="1"/>
  <c r="C1465" i="1"/>
  <c r="G1465" i="1" s="1"/>
  <c r="I1465" i="1" s="1"/>
  <c r="H1464" i="1"/>
  <c r="D1464" i="1"/>
  <c r="J1464" i="1" s="1"/>
  <c r="C1464" i="1"/>
  <c r="G1464" i="1" s="1"/>
  <c r="I1464" i="1" s="1"/>
  <c r="H1463" i="1"/>
  <c r="D1463" i="1"/>
  <c r="J1463" i="1" s="1"/>
  <c r="C1463" i="1"/>
  <c r="G1463" i="1" s="1"/>
  <c r="I1463" i="1" s="1"/>
  <c r="H1462" i="1"/>
  <c r="D1462" i="1"/>
  <c r="J1462" i="1" s="1"/>
  <c r="C1462" i="1"/>
  <c r="G1462" i="1" s="1"/>
  <c r="I1462" i="1" s="1"/>
  <c r="D1461" i="1"/>
  <c r="H1461" i="1" s="1"/>
  <c r="C1461" i="1"/>
  <c r="J1460" i="1"/>
  <c r="D1460" i="1"/>
  <c r="H1460" i="1" s="1"/>
  <c r="C1460" i="1"/>
  <c r="D1459" i="1"/>
  <c r="C1459" i="1"/>
  <c r="J1458" i="1"/>
  <c r="D1458" i="1"/>
  <c r="H1458" i="1" s="1"/>
  <c r="C1458" i="1"/>
  <c r="D1457" i="1"/>
  <c r="C1457" i="1"/>
  <c r="D1456" i="1"/>
  <c r="H1456" i="1" s="1"/>
  <c r="C1456" i="1"/>
  <c r="D1455" i="1"/>
  <c r="C1455" i="1"/>
  <c r="D1454" i="1"/>
  <c r="C1454" i="1"/>
  <c r="D1453" i="1"/>
  <c r="C1453" i="1"/>
  <c r="D1452" i="1"/>
  <c r="C1452" i="1"/>
  <c r="J1451" i="1"/>
  <c r="D1451" i="1"/>
  <c r="H1451" i="1" s="1"/>
  <c r="C1451" i="1"/>
  <c r="D1450" i="1"/>
  <c r="C1450" i="1"/>
  <c r="J1449" i="1"/>
  <c r="D1449" i="1"/>
  <c r="H1449" i="1" s="1"/>
  <c r="C1449" i="1"/>
  <c r="D1448" i="1"/>
  <c r="C1448" i="1"/>
  <c r="J1447" i="1"/>
  <c r="D1447" i="1"/>
  <c r="H1447" i="1" s="1"/>
  <c r="C1447" i="1"/>
  <c r="D1446" i="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G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G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D1242" i="1"/>
  <c r="C1242" i="1"/>
  <c r="H1242" i="1" s="1"/>
  <c r="D1241" i="1"/>
  <c r="C1241" i="1"/>
  <c r="H1241" i="1" s="1"/>
  <c r="D1240" i="1"/>
  <c r="C1240" i="1"/>
  <c r="H1240" i="1" s="1"/>
  <c r="D1239" i="1"/>
  <c r="C1239" i="1"/>
  <c r="H1239" i="1" s="1"/>
  <c r="D1238" i="1"/>
  <c r="C1238" i="1"/>
  <c r="H1238" i="1" s="1"/>
  <c r="D1237" i="1"/>
  <c r="C1237" i="1"/>
  <c r="D1236" i="1"/>
  <c r="C1236" i="1"/>
  <c r="H1236" i="1" s="1"/>
  <c r="D1235" i="1"/>
  <c r="C1235" i="1"/>
  <c r="H1235" i="1" s="1"/>
  <c r="D1234" i="1"/>
  <c r="C1234" i="1"/>
  <c r="H1234" i="1" s="1"/>
  <c r="D1233" i="1"/>
  <c r="C1233" i="1"/>
  <c r="D1232" i="1"/>
  <c r="C1232" i="1"/>
  <c r="D1231" i="1"/>
  <c r="C1231" i="1"/>
  <c r="H1231" i="1" s="1"/>
  <c r="D1230" i="1"/>
  <c r="C1230" i="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D1217" i="1"/>
  <c r="C1217" i="1"/>
  <c r="D1216" i="1"/>
  <c r="C1216" i="1"/>
  <c r="D1215"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D1165" i="1"/>
  <c r="H1165" i="1" s="1"/>
  <c r="C1165" i="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D1155" i="1"/>
  <c r="H1155" i="1" s="1"/>
  <c r="C1155" i="1"/>
  <c r="G1155" i="1" s="1"/>
  <c r="D1154" i="1"/>
  <c r="D1151" i="1"/>
  <c r="H1151" i="1" s="1"/>
  <c r="C1151" i="1"/>
  <c r="H1150" i="1"/>
  <c r="D1150" i="1"/>
  <c r="C1150" i="1"/>
  <c r="G1150" i="1" s="1"/>
  <c r="D1149" i="1"/>
  <c r="H1149" i="1" s="1"/>
  <c r="C1149" i="1"/>
  <c r="D1148" i="1"/>
  <c r="H1148" i="1" s="1"/>
  <c r="C1148" i="1"/>
  <c r="D1147" i="1"/>
  <c r="H1147" i="1" s="1"/>
  <c r="C1147" i="1"/>
  <c r="H1146" i="1"/>
  <c r="D1146" i="1"/>
  <c r="C1146" i="1"/>
  <c r="G1146" i="1" s="1"/>
  <c r="D1145" i="1"/>
  <c r="H1145" i="1" s="1"/>
  <c r="C1145" i="1"/>
  <c r="D1144" i="1"/>
  <c r="H1144" i="1" s="1"/>
  <c r="C1144" i="1"/>
  <c r="D1143" i="1"/>
  <c r="H1143" i="1" s="1"/>
  <c r="C1143" i="1"/>
  <c r="H1142" i="1"/>
  <c r="D1142" i="1"/>
  <c r="C1142" i="1"/>
  <c r="G1142" i="1" s="1"/>
  <c r="D1141" i="1"/>
  <c r="H1141" i="1" s="1"/>
  <c r="C1141" i="1"/>
  <c r="H1140" i="1"/>
  <c r="D1140" i="1"/>
  <c r="C1140" i="1"/>
  <c r="G1140" i="1" s="1"/>
  <c r="D1139" i="1"/>
  <c r="H1139" i="1" s="1"/>
  <c r="C1139" i="1"/>
  <c r="D1138" i="1"/>
  <c r="H1138" i="1" s="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D1033" i="1"/>
  <c r="H1033" i="1" s="1"/>
  <c r="C1033" i="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D1013" i="1"/>
  <c r="H1013" i="1" s="1"/>
  <c r="C1013" i="1"/>
  <c r="D1012" i="1"/>
  <c r="H1012" i="1" s="1"/>
  <c r="C1012" i="1"/>
  <c r="H1011" i="1"/>
  <c r="D1011" i="1"/>
  <c r="C1011" i="1"/>
  <c r="G1011" i="1" s="1"/>
  <c r="D1010" i="1"/>
  <c r="H1010" i="1" s="1"/>
  <c r="C1010" i="1"/>
  <c r="H1009" i="1"/>
  <c r="D1009" i="1"/>
  <c r="C1009" i="1"/>
  <c r="G1009" i="1" s="1"/>
  <c r="D1008" i="1"/>
  <c r="H1008" i="1" s="1"/>
  <c r="C1008" i="1"/>
  <c r="D1007" i="1"/>
  <c r="H1007" i="1" s="1"/>
  <c r="C1007" i="1"/>
  <c r="D1006" i="1"/>
  <c r="H1006" i="1" s="1"/>
  <c r="C1006" i="1"/>
  <c r="H1005" i="1"/>
  <c r="D1005" i="1"/>
  <c r="C1005" i="1"/>
  <c r="G1005" i="1" s="1"/>
  <c r="D1004" i="1"/>
  <c r="H1004" i="1" s="1"/>
  <c r="C1004" i="1"/>
  <c r="D1003" i="1"/>
  <c r="H1003" i="1" s="1"/>
  <c r="C1003" i="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D995" i="1"/>
  <c r="H995" i="1" s="1"/>
  <c r="C995" i="1"/>
  <c r="G995" i="1" s="1"/>
  <c r="D994" i="1"/>
  <c r="H994" i="1" s="1"/>
  <c r="C994" i="1"/>
  <c r="H993" i="1"/>
  <c r="D993" i="1"/>
  <c r="C993" i="1"/>
  <c r="G993" i="1" s="1"/>
  <c r="D992" i="1"/>
  <c r="H992" i="1" s="1"/>
  <c r="C992" i="1"/>
  <c r="D991" i="1"/>
  <c r="H991" i="1" s="1"/>
  <c r="C991" i="1"/>
  <c r="D989" i="1"/>
  <c r="H989" i="1" s="1"/>
  <c r="C989" i="1"/>
  <c r="H988" i="1"/>
  <c r="D988" i="1"/>
  <c r="C988" i="1"/>
  <c r="G988" i="1" s="1"/>
  <c r="D987" i="1"/>
  <c r="H987" i="1" s="1"/>
  <c r="C987" i="1"/>
  <c r="D986" i="1"/>
  <c r="H986" i="1" s="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D710" i="1"/>
  <c r="H710" i="1" s="1"/>
  <c r="C710" i="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C647" i="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C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H624" i="1"/>
  <c r="D624" i="1"/>
  <c r="C624" i="1"/>
  <c r="G624" i="1" s="1"/>
  <c r="D623" i="1"/>
  <c r="H623" i="1" s="1"/>
  <c r="C623" i="1"/>
  <c r="G623" i="1" s="1"/>
  <c r="D622" i="1"/>
  <c r="H622" i="1" s="1"/>
  <c r="C622" i="1"/>
  <c r="G622" i="1" s="1"/>
  <c r="D621" i="1"/>
  <c r="H621" i="1" s="1"/>
  <c r="C621" i="1"/>
  <c r="G621" i="1" s="1"/>
  <c r="D620" i="1"/>
  <c r="H620" i="1" s="1"/>
  <c r="C620" i="1"/>
  <c r="G620" i="1" s="1"/>
  <c r="D619" i="1"/>
  <c r="H619" i="1" s="1"/>
  <c r="C619" i="1"/>
  <c r="G619" i="1" s="1"/>
  <c r="D618" i="1"/>
  <c r="H618" i="1" s="1"/>
  <c r="C618" i="1"/>
  <c r="G618" i="1" s="1"/>
  <c r="D617" i="1"/>
  <c r="H617" i="1" s="1"/>
  <c r="C617" i="1"/>
  <c r="G617" i="1" s="1"/>
  <c r="D616" i="1"/>
  <c r="H616" i="1" s="1"/>
  <c r="C616" i="1"/>
  <c r="G616" i="1" s="1"/>
  <c r="D615" i="1"/>
  <c r="H615" i="1" s="1"/>
  <c r="C615" i="1"/>
  <c r="G615" i="1" s="1"/>
  <c r="H614" i="1"/>
  <c r="D614" i="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H596" i="1"/>
  <c r="D596" i="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C587" i="1"/>
  <c r="D586" i="1"/>
  <c r="H586" i="1" s="1"/>
  <c r="C586" i="1"/>
  <c r="G586" i="1" s="1"/>
  <c r="D585" i="1"/>
  <c r="H585" i="1" s="1"/>
  <c r="C585" i="1"/>
  <c r="G585" i="1" s="1"/>
  <c r="D584" i="1"/>
  <c r="H584" i="1" s="1"/>
  <c r="C584" i="1"/>
  <c r="G584" i="1" s="1"/>
  <c r="H583" i="1"/>
  <c r="D583" i="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C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H542" i="1"/>
  <c r="D542" i="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H529" i="1"/>
  <c r="D529" i="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C523"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H494" i="1"/>
  <c r="D494" i="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D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3" i="1"/>
  <c r="H413" i="1" s="1"/>
  <c r="C413" i="1"/>
  <c r="D412" i="1"/>
  <c r="H412" i="1" s="1"/>
  <c r="C412" i="1"/>
  <c r="D411" i="1"/>
  <c r="H411" i="1" s="1"/>
  <c r="C411" i="1"/>
  <c r="H406" i="1"/>
  <c r="D406" i="1"/>
  <c r="C406" i="1"/>
  <c r="G406" i="1" s="1"/>
  <c r="D405" i="1"/>
  <c r="H405" i="1" s="1"/>
  <c r="C405" i="1"/>
  <c r="D404" i="1"/>
  <c r="H404" i="1" s="1"/>
  <c r="C404" i="1"/>
  <c r="D401" i="1"/>
  <c r="H401" i="1" s="1"/>
  <c r="C401" i="1"/>
  <c r="H400" i="1"/>
  <c r="D400" i="1"/>
  <c r="C400" i="1"/>
  <c r="G400" i="1" s="1"/>
  <c r="D399" i="1"/>
  <c r="H399" i="1" s="1"/>
  <c r="C399" i="1"/>
  <c r="D398" i="1"/>
  <c r="H398" i="1" s="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D364" i="1"/>
  <c r="H364" i="1" s="1"/>
  <c r="C364" i="1"/>
  <c r="D363" i="1"/>
  <c r="H363" i="1" s="1"/>
  <c r="C363" i="1"/>
  <c r="H362" i="1"/>
  <c r="D362" i="1"/>
  <c r="C362" i="1"/>
  <c r="G362" i="1" s="1"/>
  <c r="D361" i="1"/>
  <c r="H361" i="1" s="1"/>
  <c r="C361" i="1"/>
  <c r="H360" i="1"/>
  <c r="D360" i="1"/>
  <c r="C360" i="1"/>
  <c r="G360" i="1" s="1"/>
  <c r="D359" i="1"/>
  <c r="H359" i="1" s="1"/>
  <c r="C359" i="1"/>
  <c r="D358" i="1"/>
  <c r="H358" i="1" s="1"/>
  <c r="C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C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D292" i="1"/>
  <c r="H292" i="1" s="1"/>
  <c r="C292" i="1"/>
  <c r="D291" i="1"/>
  <c r="H291" i="1" s="1"/>
  <c r="C291" i="1"/>
  <c r="H290" i="1"/>
  <c r="D290" i="1"/>
  <c r="C290" i="1"/>
  <c r="G290" i="1" s="1"/>
  <c r="D289" i="1"/>
  <c r="H289" i="1" s="1"/>
  <c r="C289" i="1"/>
  <c r="D288" i="1"/>
  <c r="H288" i="1" s="1"/>
  <c r="C288" i="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D259" i="1"/>
  <c r="H259" i="1" s="1"/>
  <c r="C259" i="1"/>
  <c r="G259" i="1" s="1"/>
  <c r="D258" i="1"/>
  <c r="H258" i="1" s="1"/>
  <c r="C258" i="1"/>
  <c r="H257" i="1"/>
  <c r="D257" i="1"/>
  <c r="C257" i="1"/>
  <c r="G257" i="1" s="1"/>
  <c r="D256" i="1"/>
  <c r="H256" i="1" s="1"/>
  <c r="C256" i="1"/>
  <c r="D255" i="1"/>
  <c r="H255" i="1" s="1"/>
  <c r="C255" i="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D206" i="1"/>
  <c r="H206" i="1" s="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H189" i="1" s="1"/>
  <c r="C189" i="1"/>
  <c r="D188" i="1"/>
  <c r="H188" i="1" s="1"/>
  <c r="C188" i="1"/>
  <c r="G188" i="1" s="1"/>
  <c r="D187" i="1"/>
  <c r="H187" i="1" s="1"/>
  <c r="C187" i="1"/>
  <c r="H186" i="1"/>
  <c r="D186" i="1"/>
  <c r="C186" i="1"/>
  <c r="G186" i="1" s="1"/>
  <c r="D185" i="1"/>
  <c r="H185" i="1" s="1"/>
  <c r="C185" i="1"/>
  <c r="D184" i="1"/>
  <c r="H184" i="1" s="1"/>
  <c r="C184" i="1"/>
  <c r="D183" i="1"/>
  <c r="H183" i="1" s="1"/>
  <c r="C183" i="1"/>
  <c r="H182" i="1"/>
  <c r="D182" i="1"/>
  <c r="C182" i="1"/>
  <c r="G182" i="1" s="1"/>
  <c r="D181" i="1"/>
  <c r="H181" i="1" s="1"/>
  <c r="C181" i="1"/>
  <c r="D180" i="1"/>
  <c r="H180" i="1" s="1"/>
  <c r="C180" i="1"/>
  <c r="D179" i="1"/>
  <c r="H179" i="1" s="1"/>
  <c r="C179" i="1"/>
  <c r="D178" i="1"/>
  <c r="H178" i="1" s="1"/>
  <c r="C178" i="1"/>
  <c r="D177" i="1"/>
  <c r="H177" i="1" s="1"/>
  <c r="C177" i="1"/>
  <c r="H176" i="1"/>
  <c r="D176" i="1"/>
  <c r="C176" i="1"/>
  <c r="G176" i="1" s="1"/>
  <c r="D175" i="1"/>
  <c r="H175" i="1" s="1"/>
  <c r="C175" i="1"/>
  <c r="D174" i="1"/>
  <c r="H174" i="1" s="1"/>
  <c r="C174" i="1"/>
  <c r="D173" i="1"/>
  <c r="H173" i="1" s="1"/>
  <c r="C173" i="1"/>
  <c r="D172" i="1"/>
  <c r="H172" i="1" s="1"/>
  <c r="C172" i="1"/>
  <c r="G172" i="1" s="1"/>
  <c r="D171" i="1"/>
  <c r="H171" i="1" s="1"/>
  <c r="C171" i="1"/>
  <c r="D170" i="1"/>
  <c r="H170" i="1" s="1"/>
  <c r="C170" i="1"/>
  <c r="G170" i="1" s="1"/>
  <c r="D169" i="1"/>
  <c r="H169" i="1" s="1"/>
  <c r="C169" i="1"/>
  <c r="D168" i="1"/>
  <c r="H168" i="1" s="1"/>
  <c r="C168" i="1"/>
  <c r="G168" i="1" s="1"/>
  <c r="D167" i="1"/>
  <c r="H167" i="1" s="1"/>
  <c r="C167" i="1"/>
  <c r="D166" i="1"/>
  <c r="H166" i="1" s="1"/>
  <c r="C166" i="1"/>
  <c r="G166" i="1" s="1"/>
  <c r="D165" i="1"/>
  <c r="H165" i="1" s="1"/>
  <c r="C165" i="1"/>
  <c r="H164" i="1"/>
  <c r="D164" i="1"/>
  <c r="C164" i="1"/>
  <c r="G164" i="1" s="1"/>
  <c r="D163" i="1"/>
  <c r="H163" i="1" s="1"/>
  <c r="C163" i="1"/>
  <c r="D162" i="1"/>
  <c r="H162" i="1" s="1"/>
  <c r="C162" i="1"/>
  <c r="D161" i="1"/>
  <c r="H161" i="1" s="1"/>
  <c r="C161" i="1"/>
  <c r="D160" i="1"/>
  <c r="H160" i="1" s="1"/>
  <c r="C160" i="1"/>
  <c r="C159" i="1"/>
  <c r="H158" i="1"/>
  <c r="D158" i="1"/>
  <c r="C158" i="1"/>
  <c r="G158" i="1" s="1"/>
  <c r="D157" i="1"/>
  <c r="H157" i="1" s="1"/>
  <c r="C157" i="1"/>
  <c r="H156" i="1"/>
  <c r="D156" i="1"/>
  <c r="C156" i="1"/>
  <c r="G156" i="1" s="1"/>
  <c r="D155" i="1"/>
  <c r="H155" i="1" s="1"/>
  <c r="C155" i="1"/>
  <c r="H154" i="1"/>
  <c r="D154" i="1"/>
  <c r="C154" i="1"/>
  <c r="G154" i="1" s="1"/>
  <c r="D153" i="1"/>
  <c r="H153" i="1" s="1"/>
  <c r="C153" i="1"/>
  <c r="D152" i="1"/>
  <c r="H152" i="1" s="1"/>
  <c r="C152" i="1"/>
  <c r="G152" i="1" s="1"/>
  <c r="D151" i="1"/>
  <c r="H151" i="1" s="1"/>
  <c r="C151" i="1"/>
  <c r="D150" i="1"/>
  <c r="H150" i="1" s="1"/>
  <c r="C150" i="1"/>
  <c r="D149" i="1"/>
  <c r="H149" i="1" s="1"/>
  <c r="C149" i="1"/>
  <c r="C148"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H131" i="1"/>
  <c r="D131" i="1"/>
  <c r="C131" i="1"/>
  <c r="G131" i="1" s="1"/>
  <c r="D130" i="1"/>
  <c r="H130" i="1" s="1"/>
  <c r="C130" i="1"/>
  <c r="D129" i="1"/>
  <c r="H129" i="1" s="1"/>
  <c r="C129" i="1"/>
  <c r="D128" i="1"/>
  <c r="H128" i="1" s="1"/>
  <c r="C128" i="1"/>
  <c r="H127" i="1"/>
  <c r="D127" i="1"/>
  <c r="C127" i="1"/>
  <c r="G127" i="1" s="1"/>
  <c r="D126" i="1"/>
  <c r="H126" i="1" s="1"/>
  <c r="C126" i="1"/>
  <c r="D125" i="1"/>
  <c r="H125" i="1" s="1"/>
  <c r="C125" i="1"/>
  <c r="G125" i="1" s="1"/>
  <c r="D124" i="1"/>
  <c r="H124" i="1" s="1"/>
  <c r="C124" i="1"/>
  <c r="D123" i="1"/>
  <c r="H123" i="1" s="1"/>
  <c r="C123" i="1"/>
  <c r="G123" i="1" s="1"/>
  <c r="D122" i="1"/>
  <c r="H122" i="1" s="1"/>
  <c r="C122" i="1"/>
  <c r="H121" i="1"/>
  <c r="D121" i="1"/>
  <c r="C121" i="1"/>
  <c r="G121" i="1" s="1"/>
  <c r="C120" i="1"/>
  <c r="H119" i="1"/>
  <c r="D119" i="1"/>
  <c r="C119" i="1"/>
  <c r="G119" i="1" s="1"/>
  <c r="D118" i="1"/>
  <c r="H118" i="1" s="1"/>
  <c r="C118" i="1"/>
  <c r="H117" i="1"/>
  <c r="D117" i="1"/>
  <c r="C117" i="1"/>
  <c r="G117" i="1" s="1"/>
  <c r="D116" i="1"/>
  <c r="H116" i="1" s="1"/>
  <c r="C116" i="1"/>
  <c r="H115" i="1"/>
  <c r="D115" i="1"/>
  <c r="C115" i="1"/>
  <c r="G115" i="1" s="1"/>
  <c r="D114" i="1"/>
  <c r="H114" i="1" s="1"/>
  <c r="C114" i="1"/>
  <c r="D113" i="1"/>
  <c r="H113" i="1" s="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D65" i="1"/>
  <c r="H65" i="1" s="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6"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C3" i="1"/>
  <c r="H1275" i="1" l="1"/>
  <c r="H1263" i="1"/>
  <c r="H1243" i="1"/>
  <c r="H1237" i="1"/>
  <c r="H1233" i="1"/>
  <c r="H1232" i="1"/>
  <c r="H1230" i="1"/>
  <c r="F250" i="5"/>
  <c r="E237" i="5"/>
  <c r="H1218" i="1"/>
  <c r="H1215" i="1"/>
  <c r="H1216" i="1"/>
  <c r="H1217" i="1"/>
  <c r="F239" i="5"/>
  <c r="G1165" i="1"/>
  <c r="G1148" i="1"/>
  <c r="G1144" i="1"/>
  <c r="F164" i="5"/>
  <c r="E291" i="9"/>
  <c r="B291" i="9" s="1"/>
  <c r="G1033" i="1"/>
  <c r="G1013" i="1"/>
  <c r="F35" i="5"/>
  <c r="G1007" i="1"/>
  <c r="E12" i="5"/>
  <c r="D990" i="1" s="1"/>
  <c r="F29" i="5"/>
  <c r="G1003" i="1"/>
  <c r="F19" i="5"/>
  <c r="G991" i="1"/>
  <c r="F13" i="5"/>
  <c r="G986" i="1"/>
  <c r="G710" i="1"/>
  <c r="F217" i="9"/>
  <c r="B217" i="9" s="1"/>
  <c r="G641" i="1"/>
  <c r="G404" i="1"/>
  <c r="G364" i="1"/>
  <c r="G358" i="1"/>
  <c r="F363" i="4"/>
  <c r="F311" i="4"/>
  <c r="E311" i="4"/>
  <c r="D306" i="1" s="1"/>
  <c r="H306" i="1" s="1"/>
  <c r="G292" i="1"/>
  <c r="G412" i="1"/>
  <c r="G288" i="1"/>
  <c r="E644" i="4"/>
  <c r="D638" i="1" s="1"/>
  <c r="G255" i="1"/>
  <c r="G206" i="1"/>
  <c r="G192" i="1"/>
  <c r="G184" i="1"/>
  <c r="G180" i="1"/>
  <c r="F220" i="9"/>
  <c r="G178" i="1"/>
  <c r="F177" i="4"/>
  <c r="G174" i="1"/>
  <c r="G160" i="1"/>
  <c r="G162" i="1"/>
  <c r="F164" i="4"/>
  <c r="F159" i="4"/>
  <c r="F218" i="9"/>
  <c r="B218" i="9" s="1"/>
  <c r="G148" i="1"/>
  <c r="G150" i="1"/>
  <c r="G129" i="1"/>
  <c r="E124" i="4"/>
  <c r="D120" i="1" s="1"/>
  <c r="H120" i="1" s="1"/>
  <c r="F77" i="4"/>
  <c r="E32" i="9"/>
  <c r="B32" i="9" s="1"/>
  <c r="E287" i="9"/>
  <c r="B287" i="9" s="1"/>
  <c r="E293" i="9"/>
  <c r="B293" i="9" s="1"/>
  <c r="E301" i="9"/>
  <c r="B301" i="9" s="1"/>
  <c r="H1436" i="1"/>
  <c r="G1454" i="1"/>
  <c r="H1454" i="1"/>
  <c r="H1453" i="1"/>
  <c r="J1456" i="1"/>
  <c r="F115" i="6"/>
  <c r="H1579" i="1"/>
  <c r="G1578" i="1"/>
  <c r="G1576" i="1"/>
  <c r="H1577" i="1"/>
  <c r="G1510" i="1"/>
  <c r="H1509" i="1"/>
  <c r="H1507" i="1"/>
  <c r="G1504" i="1"/>
  <c r="H1503" i="1"/>
  <c r="H1499" i="1"/>
  <c r="H1501" i="1"/>
  <c r="G1502" i="1"/>
  <c r="G1492" i="1"/>
  <c r="H1491" i="1"/>
  <c r="H1489" i="1"/>
  <c r="G1486" i="1"/>
  <c r="H1485" i="1"/>
  <c r="H1483" i="1"/>
  <c r="G1484" i="1"/>
  <c r="H1481" i="1"/>
  <c r="G5" i="1"/>
  <c r="G7" i="1"/>
  <c r="G9" i="1"/>
  <c r="G11" i="1"/>
  <c r="G13" i="1"/>
  <c r="G15" i="1"/>
  <c r="G17" i="1"/>
  <c r="G19" i="1"/>
  <c r="G21" i="1"/>
  <c r="G23" i="1"/>
  <c r="G25" i="1"/>
  <c r="G27" i="1"/>
  <c r="G29" i="1"/>
  <c r="G31" i="1"/>
  <c r="G33" i="1"/>
  <c r="G35" i="1"/>
  <c r="G37" i="1"/>
  <c r="G39" i="1"/>
  <c r="G41" i="1"/>
  <c r="G43" i="1"/>
  <c r="G45"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30" i="1"/>
  <c r="G432" i="1"/>
  <c r="G434" i="1"/>
  <c r="G436" i="1"/>
  <c r="G438" i="1"/>
  <c r="G440" i="1"/>
  <c r="G442" i="1"/>
  <c r="G444" i="1"/>
  <c r="G446" i="1"/>
  <c r="G448" i="1"/>
  <c r="G450" i="1"/>
  <c r="G452" i="1"/>
  <c r="G454" i="1"/>
  <c r="G456" i="1"/>
  <c r="G458" i="1"/>
  <c r="G460" i="1"/>
  <c r="G462" i="1"/>
  <c r="G464" i="1"/>
  <c r="G466" i="1"/>
  <c r="G468" i="1"/>
  <c r="G470" i="1"/>
  <c r="G472" i="1"/>
  <c r="G474" i="1"/>
  <c r="G476" i="1"/>
  <c r="G479" i="1"/>
  <c r="G481" i="1"/>
  <c r="G483" i="1"/>
  <c r="G485" i="1"/>
  <c r="G487" i="1"/>
  <c r="G1179" i="1"/>
  <c r="G1187" i="1"/>
  <c r="G1191" i="1"/>
  <c r="G1195" i="1"/>
  <c r="G1199" i="1"/>
  <c r="G1211" i="1"/>
  <c r="G1217" i="1"/>
  <c r="G1223" i="1"/>
  <c r="G1231" i="1"/>
  <c r="G1239" i="1"/>
  <c r="G1247" i="1"/>
  <c r="G1255" i="1"/>
  <c r="G1263" i="1"/>
  <c r="G1275" i="1"/>
  <c r="G1283" i="1"/>
  <c r="G1287" i="1"/>
  <c r="G1295" i="1"/>
  <c r="G1307" i="1"/>
  <c r="G1319" i="1"/>
  <c r="G1327" i="1"/>
  <c r="G1331" i="1"/>
  <c r="G1343" i="1"/>
  <c r="G1347" i="1"/>
  <c r="G1351" i="1"/>
  <c r="G1355" i="1"/>
  <c r="G1359" i="1"/>
  <c r="G1363" i="1"/>
  <c r="G1367" i="1"/>
  <c r="G1371" i="1"/>
  <c r="G1378" i="1"/>
  <c r="G1387" i="1"/>
  <c r="G1395" i="1"/>
  <c r="G1403" i="1"/>
  <c r="G1413" i="1"/>
  <c r="G1421" i="1"/>
  <c r="G1429" i="1"/>
  <c r="G1436" i="1"/>
  <c r="H1446" i="1"/>
  <c r="J1446" i="1"/>
  <c r="H1450" i="1"/>
  <c r="J1450" i="1"/>
  <c r="H1455" i="1"/>
  <c r="J1455" i="1"/>
  <c r="H1459" i="1"/>
  <c r="J1459" i="1"/>
  <c r="H1479" i="1"/>
  <c r="J1479" i="1"/>
  <c r="F7" i="4"/>
  <c r="F17" i="4"/>
  <c r="F421" i="4"/>
  <c r="F435" i="4"/>
  <c r="G1175" i="1"/>
  <c r="G1183" i="1"/>
  <c r="G1203" i="1"/>
  <c r="G1207" i="1"/>
  <c r="G1221" i="1"/>
  <c r="G1227" i="1"/>
  <c r="G1235" i="1"/>
  <c r="G1243" i="1"/>
  <c r="G1251" i="1"/>
  <c r="G1259" i="1"/>
  <c r="G1267" i="1"/>
  <c r="G1271" i="1"/>
  <c r="G1279" i="1"/>
  <c r="G1291" i="1"/>
  <c r="H1299" i="1"/>
  <c r="G1303" i="1"/>
  <c r="G1311" i="1"/>
  <c r="G1315" i="1"/>
  <c r="G1323" i="1"/>
  <c r="G1335" i="1"/>
  <c r="G1339" i="1"/>
  <c r="C415" i="1"/>
  <c r="C429" i="1"/>
  <c r="G647" i="1"/>
  <c r="H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5" i="1"/>
  <c r="G1127" i="1"/>
  <c r="G1129" i="1"/>
  <c r="G1131" i="1"/>
  <c r="G1133" i="1"/>
  <c r="G1135" i="1"/>
  <c r="G1137" i="1"/>
  <c r="G1139" i="1"/>
  <c r="G1141" i="1"/>
  <c r="G1143" i="1"/>
  <c r="G1145" i="1"/>
  <c r="G1147" i="1"/>
  <c r="G1149" i="1"/>
  <c r="G1151" i="1"/>
  <c r="G1156" i="1"/>
  <c r="G1158" i="1"/>
  <c r="G1160" i="1"/>
  <c r="G1162" i="1"/>
  <c r="G1164" i="1"/>
  <c r="G1166" i="1"/>
  <c r="G1168" i="1"/>
  <c r="G1170" i="1"/>
  <c r="G1173" i="1"/>
  <c r="G1177" i="1"/>
  <c r="G1181" i="1"/>
  <c r="G1185" i="1"/>
  <c r="G1189" i="1"/>
  <c r="G1193" i="1"/>
  <c r="G1197" i="1"/>
  <c r="G1201" i="1"/>
  <c r="G1205" i="1"/>
  <c r="G1209" i="1"/>
  <c r="G1213" i="1"/>
  <c r="G1215" i="1"/>
  <c r="G1219"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29" i="1"/>
  <c r="G1333" i="1"/>
  <c r="G1337" i="1"/>
  <c r="G1341" i="1"/>
  <c r="G1345" i="1"/>
  <c r="G1349" i="1"/>
  <c r="G1353" i="1"/>
  <c r="G1357" i="1"/>
  <c r="G1361" i="1"/>
  <c r="G1365" i="1"/>
  <c r="G1369" i="1"/>
  <c r="G1374" i="1"/>
  <c r="G1382" i="1"/>
  <c r="G1391" i="1"/>
  <c r="G1399" i="1"/>
  <c r="G1407" i="1"/>
  <c r="G1409" i="1"/>
  <c r="G1417" i="1"/>
  <c r="G1425" i="1"/>
  <c r="G1433" i="1"/>
  <c r="H1448" i="1"/>
  <c r="J1448" i="1"/>
  <c r="H1452" i="1"/>
  <c r="J1452" i="1"/>
  <c r="H1457" i="1"/>
  <c r="J1457" i="1"/>
  <c r="H1477" i="1"/>
  <c r="J1477" i="1"/>
  <c r="H1172"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6" i="1"/>
  <c r="G1380" i="1"/>
  <c r="G1385" i="1"/>
  <c r="G1389" i="1"/>
  <c r="G1393" i="1"/>
  <c r="G1397" i="1"/>
  <c r="G1401" i="1"/>
  <c r="G1405" i="1"/>
  <c r="G1411" i="1"/>
  <c r="G1415" i="1"/>
  <c r="G1419" i="1"/>
  <c r="G1423" i="1"/>
  <c r="G1427" i="1"/>
  <c r="G1431" i="1"/>
  <c r="G1438" i="1"/>
  <c r="F125" i="4"/>
  <c r="F169" i="4"/>
  <c r="F312" i="4"/>
  <c r="F364" i="4"/>
  <c r="D528" i="4"/>
  <c r="F529" i="4"/>
  <c r="F469" i="4"/>
  <c r="F525" i="4"/>
  <c r="F535" i="4"/>
  <c r="F571" i="4"/>
  <c r="G1373" i="1"/>
  <c r="G1375" i="1"/>
  <c r="G1377" i="1"/>
  <c r="G1379" i="1"/>
  <c r="G1381"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I1446" i="1" s="1"/>
  <c r="G1447" i="1"/>
  <c r="I1447" i="1" s="1"/>
  <c r="G1448" i="1"/>
  <c r="I1448" i="1" s="1"/>
  <c r="G1449" i="1"/>
  <c r="I1449" i="1" s="1"/>
  <c r="G1450" i="1"/>
  <c r="I1450" i="1" s="1"/>
  <c r="G1451" i="1"/>
  <c r="I1451" i="1" s="1"/>
  <c r="G1452" i="1"/>
  <c r="I1452" i="1" s="1"/>
  <c r="G1453" i="1"/>
  <c r="G1455" i="1"/>
  <c r="I1455" i="1" s="1"/>
  <c r="G1456" i="1"/>
  <c r="I1456" i="1" s="1"/>
  <c r="G1457" i="1"/>
  <c r="I1457" i="1" s="1"/>
  <c r="G1458" i="1"/>
  <c r="I1458" i="1" s="1"/>
  <c r="G1459" i="1"/>
  <c r="I1459" i="1" s="1"/>
  <c r="G1460" i="1"/>
  <c r="I1460" i="1" s="1"/>
  <c r="G1461" i="1"/>
  <c r="G1470" i="1"/>
  <c r="G1476" i="1"/>
  <c r="I1476" i="1" s="1"/>
  <c r="G1477" i="1"/>
  <c r="I1477" i="1" s="1"/>
  <c r="G1478" i="1"/>
  <c r="I1478" i="1" s="1"/>
  <c r="G1479" i="1"/>
  <c r="I1479" i="1" s="1"/>
  <c r="F107" i="4"/>
  <c r="G21" i="9"/>
  <c r="H21" i="9"/>
  <c r="F152" i="4"/>
  <c r="F153" i="4"/>
  <c r="F273" i="4"/>
  <c r="F299" i="4"/>
  <c r="D298" i="4"/>
  <c r="F300" i="4"/>
  <c r="F351" i="4"/>
  <c r="D350" i="4"/>
  <c r="F352" i="4"/>
  <c r="F416" i="4"/>
  <c r="E421" i="4"/>
  <c r="F473" i="4"/>
  <c r="F603" i="4"/>
  <c r="I28" i="3"/>
  <c r="D1435" i="1"/>
  <c r="D42" i="8"/>
  <c r="G313" i="9" s="1"/>
  <c r="E313" i="9" s="1"/>
  <c r="H1480" i="1"/>
  <c r="E7" i="4"/>
  <c r="F45" i="4"/>
  <c r="D50" i="4"/>
  <c r="F51" i="4"/>
  <c r="F83" i="4"/>
  <c r="F112" i="4"/>
  <c r="F128" i="4"/>
  <c r="F134" i="4"/>
  <c r="E163" i="4"/>
  <c r="D159" i="1" s="1"/>
  <c r="H159" i="1" s="1"/>
  <c r="F188" i="4"/>
  <c r="F196" i="4"/>
  <c r="F197" i="4"/>
  <c r="F210" i="4"/>
  <c r="D224" i="4"/>
  <c r="D151" i="4" s="1"/>
  <c r="F225" i="4"/>
  <c r="F252" i="4"/>
  <c r="F253" i="4"/>
  <c r="F264" i="4"/>
  <c r="E298" i="4"/>
  <c r="E350" i="4"/>
  <c r="F369" i="4"/>
  <c r="E643" i="4"/>
  <c r="D637" i="1" s="1"/>
  <c r="H637" i="1" s="1"/>
  <c r="D644" i="4"/>
  <c r="D484" i="4"/>
  <c r="D420" i="4" s="1"/>
  <c r="F485" i="4"/>
  <c r="E529" i="4"/>
  <c r="E567" i="4"/>
  <c r="D561" i="1" s="1"/>
  <c r="H561" i="1" s="1"/>
  <c r="F581" i="4"/>
  <c r="E593" i="4"/>
  <c r="D587" i="1" s="1"/>
  <c r="H587" i="1" s="1"/>
  <c r="H25" i="3"/>
  <c r="F417" i="4"/>
  <c r="D12" i="5"/>
  <c r="D78" i="5"/>
  <c r="E87" i="5"/>
  <c r="D1065" i="1" s="1"/>
  <c r="H1065" i="1" s="1"/>
  <c r="E290" i="9"/>
  <c r="B290" i="9" s="1"/>
  <c r="F88" i="5"/>
  <c r="D118" i="5"/>
  <c r="D134" i="5"/>
  <c r="D146" i="5"/>
  <c r="E176" i="5"/>
  <c r="D177" i="5"/>
  <c r="D237" i="5"/>
  <c r="D245" i="5"/>
  <c r="D114" i="6"/>
  <c r="G316" i="9"/>
  <c r="E316" i="9" s="1"/>
  <c r="F149" i="5"/>
  <c r="E310" i="9"/>
  <c r="B310" i="9" s="1"/>
  <c r="F190" i="5"/>
  <c r="E311" i="9"/>
  <c r="B311" i="9" s="1"/>
  <c r="F206" i="5"/>
  <c r="F5" i="6"/>
  <c r="D141"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6" i="9"/>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5" i="9"/>
  <c r="I10" i="9"/>
  <c r="H19" i="9"/>
  <c r="E19" i="9" s="1"/>
  <c r="B19" i="9" s="1"/>
  <c r="B214" i="9"/>
  <c r="B216" i="9"/>
  <c r="B220" i="9"/>
  <c r="B265" i="9"/>
  <c r="B267" i="9"/>
  <c r="B269" i="9"/>
  <c r="B271" i="9"/>
  <c r="D1214" i="1" l="1"/>
  <c r="I23" i="3"/>
  <c r="E7" i="5"/>
  <c r="I20" i="3" s="1"/>
  <c r="E151" i="4"/>
  <c r="F151" i="4" s="1"/>
  <c r="E21" i="9"/>
  <c r="B21" i="9" s="1"/>
  <c r="G120" i="1"/>
  <c r="F124" i="4"/>
  <c r="F420" i="4"/>
  <c r="D635" i="4"/>
  <c r="C414" i="1"/>
  <c r="H17" i="3"/>
  <c r="D289" i="4"/>
  <c r="C147" i="1"/>
  <c r="B313" i="9"/>
  <c r="E165" i="9"/>
  <c r="B165" i="9" s="1"/>
  <c r="F213" i="9"/>
  <c r="B213" i="9" s="1"/>
  <c r="F141" i="6"/>
  <c r="H28" i="3"/>
  <c r="C1435" i="1"/>
  <c r="G318" i="9"/>
  <c r="E318" i="9" s="1"/>
  <c r="B316" i="9"/>
  <c r="E315" i="9"/>
  <c r="I10" i="3" s="1"/>
  <c r="F245" i="5"/>
  <c r="C1222" i="1"/>
  <c r="G308" i="9"/>
  <c r="E308" i="9" s="1"/>
  <c r="B308" i="9" s="1"/>
  <c r="D176" i="5"/>
  <c r="F177" i="5"/>
  <c r="C1154" i="1"/>
  <c r="F146" i="5"/>
  <c r="C1124" i="1"/>
  <c r="F118" i="5"/>
  <c r="C1096" i="1"/>
  <c r="F78" i="5"/>
  <c r="C1056" i="1"/>
  <c r="D7" i="5"/>
  <c r="F12" i="5"/>
  <c r="C990" i="1"/>
  <c r="F644" i="4"/>
  <c r="C638" i="1"/>
  <c r="E407" i="4"/>
  <c r="D402" i="1" s="1"/>
  <c r="D293" i="1"/>
  <c r="E420" i="4"/>
  <c r="D415" i="1"/>
  <c r="D407" i="4"/>
  <c r="F298" i="4"/>
  <c r="C293" i="1"/>
  <c r="I1444" i="1"/>
  <c r="I1442" i="1"/>
  <c r="I1440" i="1"/>
  <c r="D636" i="4"/>
  <c r="F528" i="4"/>
  <c r="C522" i="1"/>
  <c r="F163" i="4"/>
  <c r="G429" i="1"/>
  <c r="H429" i="1"/>
  <c r="G637" i="1"/>
  <c r="G561" i="1"/>
  <c r="G159" i="1"/>
  <c r="F114" i="6"/>
  <c r="H27" i="3"/>
  <c r="C1408" i="1"/>
  <c r="F237" i="5"/>
  <c r="H23" i="3"/>
  <c r="C1214" i="1"/>
  <c r="E175" i="5"/>
  <c r="D1152" i="1" s="1"/>
  <c r="I22" i="3"/>
  <c r="D1153" i="1"/>
  <c r="F134" i="5"/>
  <c r="C1112" i="1"/>
  <c r="D68" i="5"/>
  <c r="E68" i="5"/>
  <c r="E528" i="4"/>
  <c r="D523" i="1"/>
  <c r="F484" i="4"/>
  <c r="C478" i="1"/>
  <c r="E408" i="4"/>
  <c r="D403" i="1" s="1"/>
  <c r="D345" i="1"/>
  <c r="F224" i="4"/>
  <c r="C220" i="1"/>
  <c r="I17" i="3"/>
  <c r="F50" i="4"/>
  <c r="C46" i="1"/>
  <c r="E6" i="4"/>
  <c r="D3" i="1"/>
  <c r="K1451" i="9"/>
  <c r="G314" i="9"/>
  <c r="E314" i="9" s="1"/>
  <c r="B314" i="9" s="1"/>
  <c r="I34" i="3"/>
  <c r="C1517" i="1"/>
  <c r="D408" i="4"/>
  <c r="F350" i="4"/>
  <c r="C345" i="1"/>
  <c r="G415" i="1"/>
  <c r="H415" i="1"/>
  <c r="D6" i="4"/>
  <c r="G1065" i="1"/>
  <c r="G587" i="1"/>
  <c r="D985" i="1" l="1"/>
  <c r="D147" i="1"/>
  <c r="H147" i="1" s="1"/>
  <c r="E289" i="4"/>
  <c r="E413" i="4" s="1"/>
  <c r="D290" i="4"/>
  <c r="F6" i="4"/>
  <c r="H16" i="3"/>
  <c r="D412" i="4"/>
  <c r="C2" i="1"/>
  <c r="G1517" i="1"/>
  <c r="H1517" i="1"/>
  <c r="H11" i="3"/>
  <c r="G345" i="1"/>
  <c r="H345" i="1"/>
  <c r="F408" i="4"/>
  <c r="C403" i="1"/>
  <c r="E412" i="4"/>
  <c r="E290" i="4"/>
  <c r="D286" i="1" s="1"/>
  <c r="I16" i="3"/>
  <c r="D2" i="1"/>
  <c r="G220" i="1"/>
  <c r="H220" i="1"/>
  <c r="G478" i="1"/>
  <c r="H478" i="1"/>
  <c r="H523" i="1"/>
  <c r="G523" i="1"/>
  <c r="I21" i="3"/>
  <c r="D1046" i="1"/>
  <c r="E6" i="5"/>
  <c r="G1112" i="1"/>
  <c r="H1112" i="1"/>
  <c r="H1408" i="1"/>
  <c r="G1408" i="1"/>
  <c r="H9" i="3"/>
  <c r="H522" i="1"/>
  <c r="F636" i="4"/>
  <c r="C630" i="1"/>
  <c r="G293" i="1"/>
  <c r="H293" i="1"/>
  <c r="F407" i="4"/>
  <c r="C402" i="1"/>
  <c r="E635" i="4"/>
  <c r="D629" i="1" s="1"/>
  <c r="D414" i="1"/>
  <c r="H414" i="1" s="1"/>
  <c r="G1056" i="1"/>
  <c r="H1056" i="1"/>
  <c r="G1096" i="1"/>
  <c r="H1096" i="1"/>
  <c r="G1124" i="1"/>
  <c r="H1124" i="1"/>
  <c r="G1154" i="1"/>
  <c r="H1154" i="1"/>
  <c r="F176" i="5"/>
  <c r="D175" i="5"/>
  <c r="H22" i="3"/>
  <c r="C1153" i="1"/>
  <c r="H1222" i="1"/>
  <c r="G1222" i="1"/>
  <c r="B318" i="9"/>
  <c r="E317" i="9"/>
  <c r="F635" i="4"/>
  <c r="C629" i="1"/>
  <c r="H3" i="1"/>
  <c r="G3" i="1"/>
  <c r="G46" i="1"/>
  <c r="H46" i="1"/>
  <c r="E291" i="4"/>
  <c r="D287" i="1" s="1"/>
  <c r="E636" i="4"/>
  <c r="D630" i="1" s="1"/>
  <c r="D522" i="1"/>
  <c r="G522" i="1" s="1"/>
  <c r="F68" i="5"/>
  <c r="H21" i="3"/>
  <c r="C1046" i="1"/>
  <c r="H1214" i="1"/>
  <c r="G1214" i="1"/>
  <c r="G638" i="1"/>
  <c r="H638" i="1"/>
  <c r="G990" i="1"/>
  <c r="H990" i="1"/>
  <c r="F7" i="5"/>
  <c r="D6" i="5"/>
  <c r="H20" i="3"/>
  <c r="C985" i="1"/>
  <c r="H1435" i="1"/>
  <c r="G1435" i="1"/>
  <c r="E312" i="9"/>
  <c r="G147" i="1"/>
  <c r="D413" i="4"/>
  <c r="D291" i="4"/>
  <c r="C285" i="1"/>
  <c r="G414" i="1"/>
  <c r="F289" i="4" l="1"/>
  <c r="D285" i="1"/>
  <c r="H285" i="1" s="1"/>
  <c r="D640" i="4"/>
  <c r="D415" i="4"/>
  <c r="F413" i="4"/>
  <c r="C408" i="1"/>
  <c r="G985" i="1"/>
  <c r="H985" i="1"/>
  <c r="G1046" i="1"/>
  <c r="H1046" i="1"/>
  <c r="E640" i="4"/>
  <c r="E415" i="4"/>
  <c r="D410" i="1" s="1"/>
  <c r="D408" i="1"/>
  <c r="G1153" i="1"/>
  <c r="H1153" i="1"/>
  <c r="F175" i="5"/>
  <c r="C1152" i="1"/>
  <c r="G402" i="1"/>
  <c r="H402" i="1"/>
  <c r="G630" i="1"/>
  <c r="H630" i="1"/>
  <c r="G285" i="1"/>
  <c r="F291" i="4"/>
  <c r="C287" i="1"/>
  <c r="H278" i="9"/>
  <c r="D984" i="1"/>
  <c r="E639" i="4"/>
  <c r="E414" i="4"/>
  <c r="D409" i="1" s="1"/>
  <c r="D407" i="1"/>
  <c r="G2" i="1"/>
  <c r="H2" i="1"/>
  <c r="F290" i="4"/>
  <c r="C286" i="1"/>
  <c r="G285" i="9"/>
  <c r="E285" i="9" s="1"/>
  <c r="B285" i="9" s="1"/>
  <c r="G278" i="9"/>
  <c r="E278" i="9" s="1"/>
  <c r="F6" i="5"/>
  <c r="C984" i="1"/>
  <c r="G629" i="1"/>
  <c r="H629" i="1"/>
  <c r="K3" i="9"/>
  <c r="I9" i="3"/>
  <c r="G403" i="1"/>
  <c r="H403" i="1"/>
  <c r="N3" i="9"/>
  <c r="I11" i="3"/>
  <c r="D639" i="4"/>
  <c r="D414" i="4"/>
  <c r="F412" i="4"/>
  <c r="C407" i="1"/>
  <c r="D641" i="4" l="1"/>
  <c r="F639" i="4"/>
  <c r="C633" i="1"/>
  <c r="E641" i="4"/>
  <c r="D633" i="1"/>
  <c r="G408" i="1"/>
  <c r="H408" i="1"/>
  <c r="F415" i="4"/>
  <c r="C410" i="1"/>
  <c r="G407" i="1"/>
  <c r="H407" i="1"/>
  <c r="F414" i="4"/>
  <c r="C409" i="1"/>
  <c r="H8" i="3"/>
  <c r="G984" i="1"/>
  <c r="H984" i="1"/>
  <c r="B278" i="9"/>
  <c r="E277" i="9"/>
  <c r="G286" i="1"/>
  <c r="H286" i="1"/>
  <c r="G287" i="1"/>
  <c r="H287" i="1"/>
  <c r="G1152" i="1"/>
  <c r="H1152" i="1"/>
  <c r="E642" i="4"/>
  <c r="D634" i="1"/>
  <c r="D642" i="4"/>
  <c r="F640" i="4"/>
  <c r="C634" i="1"/>
  <c r="G634" i="1" l="1"/>
  <c r="H634" i="1"/>
  <c r="D646" i="4"/>
  <c r="F642" i="4"/>
  <c r="C636" i="1"/>
  <c r="E646" i="4"/>
  <c r="D636" i="1"/>
  <c r="M3" i="9"/>
  <c r="I8" i="3"/>
  <c r="E645" i="4"/>
  <c r="G276" i="9" s="1"/>
  <c r="E276" i="9" s="1"/>
  <c r="B276" i="9" s="1"/>
  <c r="D635" i="1"/>
  <c r="G409" i="1"/>
  <c r="H409" i="1"/>
  <c r="G410" i="1"/>
  <c r="H410" i="1"/>
  <c r="G633" i="1"/>
  <c r="H633" i="1"/>
  <c r="D645" i="4"/>
  <c r="F641" i="4"/>
  <c r="C635" i="1"/>
  <c r="I18" i="3" l="1"/>
  <c r="D639" i="1"/>
  <c r="I19" i="3"/>
  <c r="D640" i="1"/>
  <c r="G635" i="1"/>
  <c r="H635" i="1"/>
  <c r="F645" i="4"/>
  <c r="H18" i="3"/>
  <c r="C639" i="1"/>
  <c r="G636" i="1"/>
  <c r="H636" i="1"/>
  <c r="F646" i="4"/>
  <c r="H19" i="3"/>
  <c r="C640" i="1"/>
  <c r="G640" i="1" l="1"/>
  <c r="H640" i="1"/>
  <c r="G639" i="1"/>
  <c r="H639" i="1"/>
  <c r="H7" i="3"/>
  <c r="J3" i="9" l="1"/>
  <c r="G274" i="9" l="1"/>
  <c r="L272" i="9"/>
  <c r="H274" i="9"/>
  <c r="M272" i="9"/>
  <c r="G18" i="9"/>
  <c r="I17" i="9"/>
  <c r="G17" i="9"/>
  <c r="L16" i="9"/>
  <c r="G16" i="9"/>
  <c r="M15" i="9"/>
  <c r="H15" i="9"/>
  <c r="H18" i="9"/>
  <c r="I5" i="9"/>
  <c r="J6" i="9"/>
  <c r="K7" i="9"/>
  <c r="I9" i="9"/>
  <c r="J10" i="9"/>
  <c r="K11" i="9"/>
  <c r="I13" i="9"/>
  <c r="L15" i="9"/>
  <c r="F15" i="9" s="1"/>
  <c r="M16" i="9"/>
  <c r="J5" i="9"/>
  <c r="K6" i="9"/>
  <c r="I8" i="9"/>
  <c r="J9" i="9"/>
  <c r="K10" i="9"/>
  <c r="I12" i="9"/>
  <c r="J13" i="9"/>
  <c r="J17" i="9"/>
  <c r="K13" i="9"/>
  <c r="K5" i="9"/>
  <c r="I7" i="9"/>
  <c r="J8" i="9"/>
  <c r="K9" i="9"/>
  <c r="I11" i="9"/>
  <c r="J12" i="9"/>
  <c r="G15" i="9"/>
  <c r="E15" i="9" s="1"/>
  <c r="H16" i="9"/>
  <c r="H17" i="9"/>
  <c r="I6" i="9"/>
  <c r="J7" i="9"/>
  <c r="K8" i="9"/>
  <c r="J11" i="9"/>
  <c r="K12" i="9"/>
  <c r="F16" i="9" l="1"/>
  <c r="F14" i="9" s="1"/>
  <c r="E6" i="9"/>
  <c r="B6" i="9" s="1"/>
  <c r="E7" i="9"/>
  <c r="B7" i="9" s="1"/>
  <c r="E8" i="9"/>
  <c r="B8" i="9" s="1"/>
  <c r="E9" i="9"/>
  <c r="B9" i="9" s="1"/>
  <c r="F272" i="9"/>
  <c r="B15" i="9"/>
  <c r="E11" i="9"/>
  <c r="B11" i="9" s="1"/>
  <c r="E12" i="9"/>
  <c r="B12" i="9" s="1"/>
  <c r="E13" i="9"/>
  <c r="B13" i="9" s="1"/>
  <c r="E10" i="9"/>
  <c r="B10" i="9" s="1"/>
  <c r="E5" i="9"/>
  <c r="E16" i="9"/>
  <c r="B16" i="9" s="1"/>
  <c r="E17" i="9"/>
  <c r="B17" i="9" s="1"/>
  <c r="E18" i="9"/>
  <c r="B18" i="9" s="1"/>
  <c r="E274" i="9"/>
  <c r="E14" i="9" l="1"/>
  <c r="B274" i="9"/>
  <c r="E20" i="9"/>
  <c r="I7" i="3" s="1"/>
  <c r="B5" i="9"/>
  <c r="E4"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<sst xmlns="http://schemas.openxmlformats.org/spreadsheetml/2006/main" count="4374" uniqueCount="3426">
  <si>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</si>
  <si>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</si>
  <si>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</si>
  <si>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</si>
  <si>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</si>
  <si>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</si>
  <si>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</si>
  <si>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</si>
  <si>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</si>
  <si>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</si>
  <si>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</si>
  <si>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</si>
  <si>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</si>
  <si>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</si>
  <si>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</si>
  <si>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</si>
  <si>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</si>
  <si>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</si>
  <si>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</si>
  <si>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</si>
  <si>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</si>
  <si>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</si>
  <si>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</si>
  <si>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</si>
  <si>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</si>
  <si>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</si>
  <si>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</si>
  <si>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</si>
  <si>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</si>
  <si>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</si>
  <si>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</si>
  <si>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BRAĆA RADIĆ, KOPRIVNICA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</si>
  <si>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</si>
  <si>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</si>
  <si>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</si>
  <si>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</si>
  <si>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</si>
  <si>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</si>
  <si>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</si>
  <si>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</si>
  <si>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</si>
  <si>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</si>
  <si>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</si>
  <si>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</si>
  <si>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</si>
  <si>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</si>
  <si>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</si>
  <si>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</si>
  <si>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</si>
  <si>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8504 - O.Š. BRAĆA RADIĆ, KOPRIVNICA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</si>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</sst>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2573008</v>
      </c>
      <c r="D2" s="6">
        <f>'PR-RAS'!E6</f>
        <v>3250961.87</v>
      </c>
      <c r="E2" s="6">
        <v>0</v>
      </c>
      <c r="F2" s="6">
        <v>0</v>
      </c>
      <c r="G2" s="7">
        <f t="shared" ref="G2:G264" si="0">(B2/1000)*(C2*1+D2*2)</f>
        <v>9074.93174</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2213253.48</v>
      </c>
      <c r="D46" s="1">
        <f>'PR-RAS'!E50</f>
        <v>2759932.13</v>
      </c>
      <c r="E46" s="1">
        <v>0</v>
      </c>
      <c r="F46" s="1">
        <v>0</v>
      </c>
      <c r="G46" s="2">
        <f t="shared" si="0"/>
        <v>347990.29830000002</v>
      </c>
      <c r="H46" s="2">
        <f t="shared" si="1"/>
        <v>0.60999999986961484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2155031.61</v>
      </c>
      <c r="D64" s="1">
        <f>'PR-RAS'!E68</f>
        <v>2686804.2199999997</v>
      </c>
      <c r="E64" s="1">
        <v>0</v>
      </c>
      <c r="F64" s="1">
        <v>0</v>
      </c>
      <c r="G64" s="2">
        <f t="shared" si="0"/>
        <v>474304.32314999995</v>
      </c>
      <c r="H64" s="2">
        <f t="shared" si="1"/>
        <v>0.60999999986961484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2146708.9</v>
      </c>
      <c r="D65" s="1">
        <f>'PR-RAS'!E69</f>
        <v>2674459.88</v>
      </c>
      <c r="E65" s="1">
        <v>0</v>
      </c>
      <c r="F65" s="1">
        <v>0</v>
      </c>
      <c r="G65" s="2">
        <f t="shared" si="0"/>
        <v>479720.23424000002</v>
      </c>
      <c r="H65" s="2">
        <f t="shared" si="1"/>
        <v>0.22000000020489097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8322.7099999999991</v>
      </c>
      <c r="D66" s="1">
        <f>'PR-RAS'!E70</f>
        <v>12344.34</v>
      </c>
      <c r="E66" s="1">
        <v>0</v>
      </c>
      <c r="F66" s="1">
        <v>0</v>
      </c>
      <c r="G66" s="2">
        <f t="shared" si="0"/>
        <v>2145.74035</v>
      </c>
      <c r="H66" s="2">
        <f t="shared" si="1"/>
        <v>0.63000000000101863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58221.87</v>
      </c>
      <c r="D73" s="1">
        <f>'PR-RAS'!E77</f>
        <v>73127.91</v>
      </c>
      <c r="E73" s="1">
        <v>0</v>
      </c>
      <c r="F73" s="1">
        <v>0</v>
      </c>
      <c r="G73" s="2">
        <f t="shared" si="0"/>
        <v>14722.393679999999</v>
      </c>
      <c r="H73" s="2">
        <f t="shared" si="1"/>
        <v>0.2199999999938882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12669.47</v>
      </c>
      <c r="D74" s="1">
        <f>'PR-RAS'!E78</f>
        <v>13376.94</v>
      </c>
      <c r="E74" s="1">
        <v>0</v>
      </c>
      <c r="F74" s="1">
        <v>0</v>
      </c>
      <c r="G74" s="2">
        <f t="shared" si="0"/>
        <v>2877.9045499999997</v>
      </c>
      <c r="H74" s="2">
        <f t="shared" si="1"/>
        <v>0.52999999999883585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45552.4</v>
      </c>
      <c r="D76" s="1">
        <f>'PR-RAS'!E80</f>
        <v>59750.97</v>
      </c>
      <c r="E76" s="1">
        <v>0</v>
      </c>
      <c r="F76" s="1">
        <v>0</v>
      </c>
      <c r="G76" s="2">
        <f t="shared" si="0"/>
        <v>12379.075499999999</v>
      </c>
      <c r="H76" s="2">
        <f t="shared" si="1"/>
        <v>0.43000000000029104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17934</v>
      </c>
      <c r="D102" s="1">
        <f>'PR-RAS'!E106</f>
        <v>15950.6</v>
      </c>
      <c r="E102" s="1">
        <v>0</v>
      </c>
      <c r="F102" s="1">
        <v>0</v>
      </c>
      <c r="G102" s="2">
        <f t="shared" si="0"/>
        <v>5033.3552</v>
      </c>
      <c r="H102" s="2">
        <f t="shared" si="1"/>
        <v>0.3999999999996362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17934</v>
      </c>
      <c r="D108" s="1">
        <f>'PR-RAS'!E112</f>
        <v>15950.6</v>
      </c>
      <c r="E108" s="1">
        <v>0</v>
      </c>
      <c r="F108" s="1">
        <v>0</v>
      </c>
      <c r="G108" s="2">
        <f t="shared" si="0"/>
        <v>5332.3663999999999</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17934</v>
      </c>
      <c r="D113" s="1">
        <f>'PR-RAS'!E117</f>
        <v>15950.6</v>
      </c>
      <c r="E113" s="1">
        <v>0</v>
      </c>
      <c r="F113" s="1">
        <v>0</v>
      </c>
      <c r="G113" s="2">
        <f t="shared" si="0"/>
        <v>5581.5423999999994</v>
      </c>
      <c r="H113" s="2">
        <f t="shared" si="1"/>
        <v>0.3999999999996362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14445.36</v>
      </c>
      <c r="D120" s="1">
        <f>'PR-RAS'!E124</f>
        <v>15569.54</v>
      </c>
      <c r="E120" s="1">
        <v>0</v>
      </c>
      <c r="F120" s="1">
        <v>0</v>
      </c>
      <c r="G120" s="2">
        <f t="shared" si="0"/>
        <v>5424.5483599999998</v>
      </c>
      <c r="H120" s="2">
        <f t="shared" si="1"/>
        <v>0.81999999999970896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4917.3599999999997</v>
      </c>
      <c r="D121" s="1">
        <f>'PR-RAS'!E125</f>
        <v>7381.57</v>
      </c>
      <c r="E121" s="1">
        <v>0</v>
      </c>
      <c r="F121" s="1">
        <v>0</v>
      </c>
      <c r="G121" s="2">
        <f t="shared" si="0"/>
        <v>2361.66</v>
      </c>
      <c r="H121" s="2">
        <f t="shared" si="1"/>
        <v>0.78999999999996362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381.09</v>
      </c>
      <c r="E122" s="1">
        <v>0</v>
      </c>
      <c r="F122" s="1">
        <v>0</v>
      </c>
      <c r="G122" s="2">
        <f t="shared" si="0"/>
        <v>92.223779999999991</v>
      </c>
      <c r="H122" s="2">
        <f t="shared" si="1"/>
        <v>8.9999999999974989E-2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4917.3599999999997</v>
      </c>
      <c r="D123" s="1">
        <f>'PR-RAS'!E127</f>
        <v>7000.48</v>
      </c>
      <c r="E123" s="1">
        <v>0</v>
      </c>
      <c r="F123" s="1">
        <v>0</v>
      </c>
      <c r="G123" s="2">
        <f t="shared" si="0"/>
        <v>2308.0350399999998</v>
      </c>
      <c r="H123" s="2">
        <f t="shared" si="1"/>
        <v>0.83999999999923602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9528</v>
      </c>
      <c r="D124" s="1">
        <f>'PR-RAS'!E128</f>
        <v>8187.97</v>
      </c>
      <c r="E124" s="1">
        <v>0</v>
      </c>
      <c r="F124" s="1">
        <v>0</v>
      </c>
      <c r="G124" s="2">
        <f t="shared" si="0"/>
        <v>3186.1846200000005</v>
      </c>
      <c r="H124" s="2">
        <f t="shared" si="1"/>
        <v>2.9999999999745341E-2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7732.21</v>
      </c>
      <c r="D125" s="1">
        <f>'PR-RAS'!E129</f>
        <v>6930.97</v>
      </c>
      <c r="E125" s="1">
        <v>0</v>
      </c>
      <c r="F125" s="1">
        <v>0</v>
      </c>
      <c r="G125" s="2">
        <f t="shared" si="0"/>
        <v>2677.6746000000003</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1795.79</v>
      </c>
      <c r="D126" s="1">
        <f>'PR-RAS'!E130</f>
        <v>1257</v>
      </c>
      <c r="E126" s="1">
        <v>0</v>
      </c>
      <c r="F126" s="1">
        <v>0</v>
      </c>
      <c r="G126" s="2">
        <f t="shared" si="0"/>
        <v>538.72375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327375.15999999997</v>
      </c>
      <c r="D129" s="1">
        <f>'PR-RAS'!E133</f>
        <v>459509.60000000003</v>
      </c>
      <c r="E129" s="1">
        <v>0</v>
      </c>
      <c r="F129" s="1">
        <v>0</v>
      </c>
      <c r="G129" s="2">
        <f t="shared" si="0"/>
        <v>159538.47808000003</v>
      </c>
      <c r="H129" s="2">
        <f t="shared" si="1"/>
        <v>0.55999999993946403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327375.15999999997</v>
      </c>
      <c r="D130" s="1">
        <f>'PR-RAS'!E134</f>
        <v>459509.60000000003</v>
      </c>
      <c r="E130" s="1">
        <v>0</v>
      </c>
      <c r="F130" s="1">
        <v>0</v>
      </c>
      <c r="G130" s="2">
        <f t="shared" si="0"/>
        <v>160784.87244000001</v>
      </c>
      <c r="H130" s="2">
        <f t="shared" si="1"/>
        <v>0.55999999993946403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300947.71999999997</v>
      </c>
      <c r="D131" s="1">
        <f>'PR-RAS'!E135</f>
        <v>413143.78</v>
      </c>
      <c r="E131" s="1">
        <v>0</v>
      </c>
      <c r="F131" s="1">
        <v>0</v>
      </c>
      <c r="G131" s="2">
        <f t="shared" si="0"/>
        <v>146540.5864</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26427.439999999999</v>
      </c>
      <c r="D132" s="1">
        <f>'PR-RAS'!E136</f>
        <v>46365.82</v>
      </c>
      <c r="E132" s="1">
        <v>0</v>
      </c>
      <c r="F132" s="1">
        <v>0</v>
      </c>
      <c r="G132" s="2">
        <f t="shared" si="0"/>
        <v>15609.839480000001</v>
      </c>
      <c r="H132" s="2">
        <f t="shared" si="1"/>
        <v>0.61999999999898137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2553582.1900000004</v>
      </c>
      <c r="D147" s="1">
        <f>'PR-RAS'!E151</f>
        <v>3208922.6100000008</v>
      </c>
      <c r="E147" s="1">
        <v>0</v>
      </c>
      <c r="F147" s="1">
        <v>0</v>
      </c>
      <c r="G147" s="2">
        <f t="shared" si="0"/>
        <v>1309828.4018600001</v>
      </c>
      <c r="H147" s="2">
        <f t="shared" si="1"/>
        <v>0.57999999960884452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2025984.0700000003</v>
      </c>
      <c r="D148" s="1">
        <f>'PR-RAS'!E152</f>
        <v>2563288.77</v>
      </c>
      <c r="E148" s="1">
        <v>0</v>
      </c>
      <c r="F148" s="1">
        <v>0</v>
      </c>
      <c r="G148" s="2">
        <f t="shared" si="0"/>
        <v>1051426.5566700001</v>
      </c>
      <c r="H148" s="2">
        <f t="shared" si="1"/>
        <v>0.30000000027939677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1672200.36</v>
      </c>
      <c r="D149" s="1">
        <f>'PR-RAS'!E153</f>
        <v>2127912.91</v>
      </c>
      <c r="E149" s="1">
        <v>0</v>
      </c>
      <c r="F149" s="1">
        <v>0</v>
      </c>
      <c r="G149" s="2">
        <f t="shared" si="0"/>
        <v>877347.87464000005</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1610269.59</v>
      </c>
      <c r="D150" s="1">
        <f>'PR-RAS'!E154</f>
        <v>2039556.7</v>
      </c>
      <c r="E150" s="1">
        <v>0</v>
      </c>
      <c r="F150" s="1">
        <v>0</v>
      </c>
      <c r="G150" s="2">
        <f t="shared" si="0"/>
        <v>847718.06550999999</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54065.65</v>
      </c>
      <c r="D152" s="1">
        <f>'PR-RAS'!E156</f>
        <v>77572.67</v>
      </c>
      <c r="E152" s="1">
        <v>0</v>
      </c>
      <c r="F152" s="1">
        <v>0</v>
      </c>
      <c r="G152" s="2">
        <f t="shared" si="0"/>
        <v>31590.859489999999</v>
      </c>
      <c r="H152" s="2">
        <f t="shared" si="1"/>
        <v>0.68000000000029104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7865.12</v>
      </c>
      <c r="D153" s="1">
        <f>'PR-RAS'!E157</f>
        <v>10783.54</v>
      </c>
      <c r="E153" s="1">
        <v>0</v>
      </c>
      <c r="F153" s="1">
        <v>0</v>
      </c>
      <c r="G153" s="2">
        <f t="shared" si="0"/>
        <v>4473.6944000000003</v>
      </c>
      <c r="H153" s="2">
        <f t="shared" si="1"/>
        <v>0.57999999999901775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88179.85</v>
      </c>
      <c r="D154" s="1">
        <f>'PR-RAS'!E158</f>
        <v>99823.27</v>
      </c>
      <c r="E154" s="1">
        <v>0</v>
      </c>
      <c r="F154" s="1">
        <v>0</v>
      </c>
      <c r="G154" s="2">
        <f t="shared" si="0"/>
        <v>44037.437669999999</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265603.86000000004</v>
      </c>
      <c r="D155" s="1">
        <f>'PR-RAS'!E159</f>
        <v>335552.58999999997</v>
      </c>
      <c r="E155" s="1">
        <v>0</v>
      </c>
      <c r="F155" s="1">
        <v>0</v>
      </c>
      <c r="G155" s="2">
        <f t="shared" si="0"/>
        <v>144253.19216000001</v>
      </c>
      <c r="H155" s="2">
        <f t="shared" si="1"/>
        <v>0.54999999998835847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265600.77</v>
      </c>
      <c r="D157" s="1">
        <f>'PR-RAS'!E161</f>
        <v>335542.24</v>
      </c>
      <c r="E157" s="1">
        <v>0</v>
      </c>
      <c r="F157" s="1">
        <v>0</v>
      </c>
      <c r="G157" s="2">
        <f t="shared" si="0"/>
        <v>146122.899</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3.09</v>
      </c>
      <c r="D158" s="1">
        <f>'PR-RAS'!E162</f>
        <v>10.35</v>
      </c>
      <c r="E158" s="1">
        <v>0</v>
      </c>
      <c r="F158" s="1">
        <v>0</v>
      </c>
      <c r="G158" s="2">
        <f t="shared" si="0"/>
        <v>3.7350300000000001</v>
      </c>
      <c r="H158" s="2">
        <f t="shared" si="1"/>
        <v>0.4399999999999995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493493.56</v>
      </c>
      <c r="D159" s="1">
        <f>'PR-RAS'!E163</f>
        <v>606555.76</v>
      </c>
      <c r="E159" s="1">
        <v>0</v>
      </c>
      <c r="F159" s="1">
        <v>0</v>
      </c>
      <c r="G159" s="2">
        <f t="shared" si="0"/>
        <v>269643.60264</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46230.99</v>
      </c>
      <c r="D160" s="1">
        <f>'PR-RAS'!E164</f>
        <v>48729.29</v>
      </c>
      <c r="E160" s="1">
        <v>0</v>
      </c>
      <c r="F160" s="1">
        <v>0</v>
      </c>
      <c r="G160" s="2">
        <f t="shared" si="0"/>
        <v>22846.641630000002</v>
      </c>
      <c r="H160" s="2">
        <f t="shared" si="1"/>
        <v>0.30000000000291038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17893.099999999999</v>
      </c>
      <c r="D161" s="1">
        <f>'PR-RAS'!E165</f>
        <v>17392.36</v>
      </c>
      <c r="E161" s="1">
        <v>0</v>
      </c>
      <c r="F161" s="1">
        <v>0</v>
      </c>
      <c r="G161" s="2">
        <f t="shared" si="0"/>
        <v>8428.4511999999995</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27330.81</v>
      </c>
      <c r="D162" s="1">
        <f>'PR-RAS'!E166</f>
        <v>29380.91</v>
      </c>
      <c r="E162" s="1">
        <v>0</v>
      </c>
      <c r="F162" s="1">
        <v>0</v>
      </c>
      <c r="G162" s="2">
        <f t="shared" si="0"/>
        <v>13860.913430000001</v>
      </c>
      <c r="H162" s="2">
        <f t="shared" si="1"/>
        <v>0.27999999999883585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975.88</v>
      </c>
      <c r="D163" s="1">
        <f>'PR-RAS'!E167</f>
        <v>1872.52</v>
      </c>
      <c r="E163" s="1">
        <v>0</v>
      </c>
      <c r="F163" s="1">
        <v>0</v>
      </c>
      <c r="G163" s="2">
        <f t="shared" si="0"/>
        <v>764.78904</v>
      </c>
      <c r="H163" s="2">
        <f t="shared" si="1"/>
        <v>0.60000000000002274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31.2</v>
      </c>
      <c r="D164" s="1">
        <f>'PR-RAS'!E168</f>
        <v>83.5</v>
      </c>
      <c r="E164" s="1">
        <v>0</v>
      </c>
      <c r="F164" s="1">
        <v>0</v>
      </c>
      <c r="G164" s="2">
        <f t="shared" si="0"/>
        <v>32.306599999999996</v>
      </c>
      <c r="H164" s="2">
        <f t="shared" si="1"/>
        <v>0.69999999999999929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240052.54</v>
      </c>
      <c r="D165" s="1">
        <f>'PR-RAS'!E169</f>
        <v>263250.75</v>
      </c>
      <c r="E165" s="1">
        <v>0</v>
      </c>
      <c r="F165" s="1">
        <v>0</v>
      </c>
      <c r="G165" s="2">
        <f t="shared" si="0"/>
        <v>125714.86256000001</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21025.29</v>
      </c>
      <c r="D166" s="1">
        <f>'PR-RAS'!E170</f>
        <v>23913.4</v>
      </c>
      <c r="E166" s="1">
        <v>0</v>
      </c>
      <c r="F166" s="1">
        <v>0</v>
      </c>
      <c r="G166" s="2">
        <f t="shared" si="0"/>
        <v>11360.594849999999</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179701.74</v>
      </c>
      <c r="D167" s="1">
        <f>'PR-RAS'!E171</f>
        <v>194024.58</v>
      </c>
      <c r="E167" s="1">
        <v>0</v>
      </c>
      <c r="F167" s="1">
        <v>0</v>
      </c>
      <c r="G167" s="2">
        <f t="shared" si="0"/>
        <v>94246.649399999995</v>
      </c>
      <c r="H167" s="2">
        <f t="shared" si="1"/>
        <v>0.68000000002211891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32884.400000000001</v>
      </c>
      <c r="D168" s="1">
        <f>'PR-RAS'!E172</f>
        <v>37721.120000000003</v>
      </c>
      <c r="E168" s="1">
        <v>0</v>
      </c>
      <c r="F168" s="1">
        <v>0</v>
      </c>
      <c r="G168" s="2">
        <f t="shared" si="0"/>
        <v>18090.548880000002</v>
      </c>
      <c r="H168" s="2">
        <f t="shared" si="1"/>
        <v>0.52000000000407454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2221.1</v>
      </c>
      <c r="D169" s="1">
        <f>'PR-RAS'!E173</f>
        <v>2484.89</v>
      </c>
      <c r="E169" s="1">
        <v>0</v>
      </c>
      <c r="F169" s="1">
        <v>0</v>
      </c>
      <c r="G169" s="2">
        <f t="shared" si="0"/>
        <v>1208.0678399999999</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3648.2</v>
      </c>
      <c r="D170" s="1">
        <f>'PR-RAS'!E174</f>
        <v>3141.18</v>
      </c>
      <c r="E170" s="1">
        <v>0</v>
      </c>
      <c r="F170" s="1">
        <v>0</v>
      </c>
      <c r="G170" s="2">
        <f t="shared" si="0"/>
        <v>1678.2646400000001</v>
      </c>
      <c r="H170" s="2">
        <f t="shared" si="1"/>
        <v>0.37999999999965439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571.80999999999995</v>
      </c>
      <c r="D172" s="1">
        <f>'PR-RAS'!E176</f>
        <v>1965.58</v>
      </c>
      <c r="E172" s="1">
        <v>0</v>
      </c>
      <c r="F172" s="1">
        <v>0</v>
      </c>
      <c r="G172" s="2">
        <f t="shared" si="0"/>
        <v>770.00786999999991</v>
      </c>
      <c r="H172" s="2">
        <f t="shared" si="1"/>
        <v>0.61000000000012733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187961.85</v>
      </c>
      <c r="D173" s="1">
        <f>'PR-RAS'!E177</f>
        <v>275248.24000000005</v>
      </c>
      <c r="E173" s="1">
        <v>0</v>
      </c>
      <c r="F173" s="1">
        <v>0</v>
      </c>
      <c r="G173" s="2">
        <f t="shared" si="0"/>
        <v>127014.83276</v>
      </c>
      <c r="H173" s="2">
        <f t="shared" si="1"/>
        <v>0.39000000004307367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125658.85</v>
      </c>
      <c r="D174" s="1">
        <f>'PR-RAS'!E178</f>
        <v>205948.51</v>
      </c>
      <c r="E174" s="1">
        <v>0</v>
      </c>
      <c r="F174" s="1">
        <v>0</v>
      </c>
      <c r="G174" s="2">
        <f t="shared" si="0"/>
        <v>92997.165509999992</v>
      </c>
      <c r="H174" s="2">
        <f t="shared" si="1"/>
        <v>0.63999999998486601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17057.990000000002</v>
      </c>
      <c r="D175" s="1">
        <f>'PR-RAS'!E179</f>
        <v>20864.66</v>
      </c>
      <c r="E175" s="1">
        <v>0</v>
      </c>
      <c r="F175" s="1">
        <v>0</v>
      </c>
      <c r="G175" s="2">
        <f t="shared" si="0"/>
        <v>10228.991939999998</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1395.81</v>
      </c>
      <c r="D176" s="1">
        <f>'PR-RAS'!E180</f>
        <v>1775.4</v>
      </c>
      <c r="E176" s="1">
        <v>0</v>
      </c>
      <c r="F176" s="1">
        <v>0</v>
      </c>
      <c r="G176" s="2">
        <f t="shared" si="0"/>
        <v>865.6567500000001</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19454.03</v>
      </c>
      <c r="D177" s="1">
        <f>'PR-RAS'!E181</f>
        <v>18229.349999999999</v>
      </c>
      <c r="E177" s="1">
        <v>0</v>
      </c>
      <c r="F177" s="1">
        <v>0</v>
      </c>
      <c r="G177" s="2">
        <f t="shared" si="0"/>
        <v>9840.6404799999982</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9169.7900000000009</v>
      </c>
      <c r="D178" s="1">
        <f>'PR-RAS'!E182</f>
        <v>10305.450000000001</v>
      </c>
      <c r="E178" s="1">
        <v>0</v>
      </c>
      <c r="F178" s="1">
        <v>0</v>
      </c>
      <c r="G178" s="2">
        <f t="shared" si="0"/>
        <v>5271.1821300000001</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9339.73</v>
      </c>
      <c r="D179" s="1">
        <f>'PR-RAS'!E183</f>
        <v>12146.42</v>
      </c>
      <c r="E179" s="1">
        <v>0</v>
      </c>
      <c r="F179" s="1">
        <v>0</v>
      </c>
      <c r="G179" s="2">
        <f t="shared" si="0"/>
        <v>5986.59746</v>
      </c>
      <c r="H179" s="2">
        <f t="shared" si="1"/>
        <v>0.69000000000050932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1039.54</v>
      </c>
      <c r="D180" s="1">
        <f>'PR-RAS'!E184</f>
        <v>819.83</v>
      </c>
      <c r="E180" s="1">
        <v>0</v>
      </c>
      <c r="F180" s="1">
        <v>0</v>
      </c>
      <c r="G180" s="2">
        <f t="shared" si="0"/>
        <v>479.57679999999993</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3815.61</v>
      </c>
      <c r="D181" s="1">
        <f>'PR-RAS'!E185</f>
        <v>4824.01</v>
      </c>
      <c r="E181" s="1">
        <v>0</v>
      </c>
      <c r="F181" s="1">
        <v>0</v>
      </c>
      <c r="G181" s="2">
        <f t="shared" si="0"/>
        <v>2423.4533999999999</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1030.5</v>
      </c>
      <c r="D182" s="1">
        <f>'PR-RAS'!E186</f>
        <v>334.61</v>
      </c>
      <c r="E182" s="1">
        <v>0</v>
      </c>
      <c r="F182" s="1">
        <v>0</v>
      </c>
      <c r="G182" s="2">
        <f t="shared" si="0"/>
        <v>307.64931999999999</v>
      </c>
      <c r="H182" s="2">
        <f t="shared" si="1"/>
        <v>0.88999999999998636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70</v>
      </c>
      <c r="E183" s="1">
        <v>0</v>
      </c>
      <c r="F183" s="1">
        <v>0</v>
      </c>
      <c r="G183" s="2">
        <f t="shared" si="0"/>
        <v>25.48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19248.18</v>
      </c>
      <c r="D184" s="1">
        <f>'PR-RAS'!E188</f>
        <v>19257.480000000003</v>
      </c>
      <c r="E184" s="1">
        <v>0</v>
      </c>
      <c r="F184" s="1">
        <v>0</v>
      </c>
      <c r="G184" s="2">
        <f t="shared" si="0"/>
        <v>10570.654620000001</v>
      </c>
      <c r="H184" s="2">
        <f t="shared" si="1"/>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1727.65</v>
      </c>
      <c r="D186" s="1">
        <f>'PR-RAS'!E190</f>
        <v>2117.15</v>
      </c>
      <c r="E186" s="1">
        <v>0</v>
      </c>
      <c r="F186" s="1">
        <v>0</v>
      </c>
      <c r="G186" s="2">
        <f t="shared" si="0"/>
        <v>1102.9607500000002</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932.25</v>
      </c>
      <c r="D187" s="1">
        <f>'PR-RAS'!E191</f>
        <v>1027.03</v>
      </c>
      <c r="E187" s="1">
        <v>0</v>
      </c>
      <c r="F187" s="1">
        <v>0</v>
      </c>
      <c r="G187" s="2">
        <f t="shared" si="0"/>
        <v>555.45366000000001</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1634.59</v>
      </c>
      <c r="D189" s="1">
        <f>'PR-RAS'!E193</f>
        <v>1797.96</v>
      </c>
      <c r="E189" s="1">
        <v>0</v>
      </c>
      <c r="F189" s="1">
        <v>0</v>
      </c>
      <c r="G189" s="2">
        <f t="shared" si="0"/>
        <v>983.33588000000009</v>
      </c>
      <c r="H189" s="2">
        <f t="shared" si="1"/>
        <v>0.45000000000004547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217.75</v>
      </c>
      <c r="D190" s="1">
        <f>'PR-RAS'!E194</f>
        <v>453.13</v>
      </c>
      <c r="E190" s="1">
        <v>0</v>
      </c>
      <c r="F190" s="1">
        <v>0</v>
      </c>
      <c r="G190" s="2">
        <f t="shared" si="0"/>
        <v>212.43789000000001</v>
      </c>
      <c r="H190" s="2">
        <f t="shared" si="1"/>
        <v>0.37999999999999545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14559.58</v>
      </c>
      <c r="D191" s="1">
        <f>'PR-RAS'!E195</f>
        <v>13674.12</v>
      </c>
      <c r="E191" s="1">
        <v>0</v>
      </c>
      <c r="F191" s="1">
        <v>0</v>
      </c>
      <c r="G191" s="2">
        <f t="shared" si="0"/>
        <v>7962.4858000000004</v>
      </c>
      <c r="H191" s="2">
        <f t="shared" si="1"/>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91.06</v>
      </c>
      <c r="D192" s="1">
        <f>'PR-RAS'!E196</f>
        <v>362.49</v>
      </c>
      <c r="E192" s="1">
        <v>0</v>
      </c>
      <c r="F192" s="1">
        <v>0</v>
      </c>
      <c r="G192" s="2">
        <f t="shared" si="0"/>
        <v>155.86364</v>
      </c>
      <c r="H192" s="2">
        <f t="shared" si="1"/>
        <v>0.55000000000001137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91.06</v>
      </c>
      <c r="D206" s="1">
        <f>'PR-RAS'!E210</f>
        <v>362.49</v>
      </c>
      <c r="E206" s="1">
        <v>0</v>
      </c>
      <c r="F206" s="1">
        <v>0</v>
      </c>
      <c r="G206" s="2">
        <f t="shared" si="0"/>
        <v>167.28819999999999</v>
      </c>
      <c r="H206" s="2">
        <f t="shared" si="1"/>
        <v>0.55000000000001137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5.13</v>
      </c>
      <c r="E207" s="1">
        <v>0</v>
      </c>
      <c r="F207" s="1">
        <v>0</v>
      </c>
      <c r="G207" s="2">
        <f t="shared" si="0"/>
        <v>2.1135599999999997</v>
      </c>
      <c r="H207" s="2">
        <f t="shared" si="1"/>
        <v>0.12999999999999989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91.06</v>
      </c>
      <c r="D209" s="1">
        <f>'PR-RAS'!E213</f>
        <v>357.36</v>
      </c>
      <c r="E209" s="1">
        <v>0</v>
      </c>
      <c r="F209" s="1">
        <v>0</v>
      </c>
      <c r="G209" s="2">
        <f t="shared" si="0"/>
        <v>167.60223999999999</v>
      </c>
      <c r="H209" s="2">
        <f t="shared" si="1"/>
        <v>0.42000000000001592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32209.599999999999</v>
      </c>
      <c r="D248" s="1">
        <f>'PR-RAS'!E252</f>
        <v>36915.160000000003</v>
      </c>
      <c r="E248" s="1">
        <v>0</v>
      </c>
      <c r="F248" s="1">
        <v>0</v>
      </c>
      <c r="G248" s="2">
        <f t="shared" si="0"/>
        <v>26191.860240000002</v>
      </c>
      <c r="H248" s="2">
        <f t="shared" si="1"/>
        <v>0.56000000000494765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32209.599999999999</v>
      </c>
      <c r="D255" s="1">
        <f>'PR-RAS'!E259</f>
        <v>36915.160000000003</v>
      </c>
      <c r="E255" s="1">
        <v>0</v>
      </c>
      <c r="F255" s="1">
        <v>0</v>
      </c>
      <c r="G255" s="2">
        <f t="shared" si="0"/>
        <v>26934.139680000004</v>
      </c>
      <c r="H255" s="2">
        <f t="shared" si="1"/>
        <v>0.56000000000494765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32209.599999999999</v>
      </c>
      <c r="D257" s="1">
        <f>'PR-RAS'!E261</f>
        <v>36915.160000000003</v>
      </c>
      <c r="E257" s="1">
        <v>0</v>
      </c>
      <c r="F257" s="1">
        <v>0</v>
      </c>
      <c r="G257" s="2">
        <f t="shared" si="0"/>
        <v>27146.219520000002</v>
      </c>
      <c r="H257" s="2">
        <f t="shared" si="1"/>
        <v>0.56000000000494765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1803.9</v>
      </c>
      <c r="D259" s="1">
        <f>'PR-RAS'!E263</f>
        <v>1800.43</v>
      </c>
      <c r="E259" s="1">
        <v>0</v>
      </c>
      <c r="F259" s="1">
        <v>0</v>
      </c>
      <c r="G259" s="2">
        <f t="shared" si="0"/>
        <v>1394.4280800000001</v>
      </c>
      <c r="H259" s="2">
        <f t="shared" si="1"/>
        <v>0.52999999999997272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1803.9</v>
      </c>
      <c r="D260" s="1">
        <f>'PR-RAS'!E264</f>
        <v>1800.43</v>
      </c>
      <c r="E260" s="1">
        <v>0</v>
      </c>
      <c r="F260" s="1">
        <v>0</v>
      </c>
      <c r="G260" s="2">
        <f t="shared" si="0"/>
        <v>1399.83284</v>
      </c>
      <c r="H260" s="2">
        <f t="shared" si="1"/>
        <v>0.52999999999997272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1803.9</v>
      </c>
      <c r="D262" s="1">
        <f>'PR-RAS'!E266</f>
        <v>1800.43</v>
      </c>
      <c r="E262" s="1">
        <v>0</v>
      </c>
      <c r="F262" s="1">
        <v>0</v>
      </c>
      <c r="G262" s="2">
        <f t="shared" si="0"/>
        <v>1410.6423600000001</v>
      </c>
      <c r="H262" s="2">
        <f t="shared" si="1"/>
        <v>0.52999999999997272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2553582.1900000004</v>
      </c>
      <c r="D285" s="1">
        <f>'PR-RAS'!E289</f>
        <v>3208922.6100000008</v>
      </c>
      <c r="E285" s="1">
        <v>0</v>
      </c>
      <c r="F285" s="1">
        <v>0</v>
      </c>
      <c r="G285" s="2">
        <f t="shared" si="8"/>
        <v>2547885.3844400002</v>
      </c>
      <c r="H285" s="2">
        <f t="shared" si="9"/>
        <v>0.57999999960884452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19425.80999999959</v>
      </c>
      <c r="D286" s="1">
        <f>'PR-RAS'!E290</f>
        <v>42039.259999999311</v>
      </c>
      <c r="E286" s="1">
        <v>0</v>
      </c>
      <c r="F286" s="1">
        <v>0</v>
      </c>
      <c r="G286" s="2">
        <f t="shared" si="8"/>
        <v>29498.734049999486</v>
      </c>
      <c r="H286" s="2">
        <f t="shared" si="9"/>
        <v>0.44999999972060323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21088.14</v>
      </c>
      <c r="D289" s="1">
        <f>'PR-RAS'!E293</f>
        <v>45854.67</v>
      </c>
      <c r="E289" s="1">
        <v>0</v>
      </c>
      <c r="F289" s="1">
        <v>0</v>
      </c>
      <c r="G289" s="2">
        <f t="shared" si="8"/>
        <v>32485.674239999997</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750.29</v>
      </c>
      <c r="D290" s="1">
        <f>'PR-RAS'!E294</f>
        <v>1580.2</v>
      </c>
      <c r="E290" s="1">
        <v>0</v>
      </c>
      <c r="F290" s="1">
        <v>0</v>
      </c>
      <c r="G290" s="2">
        <f t="shared" si="8"/>
        <v>1130.18941</v>
      </c>
      <c r="H290" s="2">
        <f t="shared" si="9"/>
        <v>0.49000000000000909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215.56</v>
      </c>
      <c r="D291" s="1">
        <f>'PR-RAS'!E295</f>
        <v>1324.66</v>
      </c>
      <c r="E291" s="1">
        <v>0</v>
      </c>
      <c r="F291" s="1">
        <v>0</v>
      </c>
      <c r="G291" s="2">
        <f t="shared" si="8"/>
        <v>830.8152</v>
      </c>
      <c r="H291" s="2">
        <f t="shared" si="9"/>
        <v>0.77999999999991587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111.47</v>
      </c>
      <c r="D293" s="1">
        <f>'PR-RAS'!E298</f>
        <v>102.22</v>
      </c>
      <c r="E293" s="1">
        <v>0</v>
      </c>
      <c r="F293" s="1">
        <v>0</v>
      </c>
      <c r="G293" s="2">
        <f t="shared" si="8"/>
        <v>92.245719999999992</v>
      </c>
      <c r="H293" s="2">
        <f t="shared" si="9"/>
        <v>0.68999999999999773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111.47</v>
      </c>
      <c r="D306" s="1">
        <f>'PR-RAS'!E311</f>
        <v>102.22</v>
      </c>
      <c r="E306" s="1">
        <v>0</v>
      </c>
      <c r="F306" s="1">
        <v>0</v>
      </c>
      <c r="G306" s="2">
        <f t="shared" si="8"/>
        <v>96.352549999999994</v>
      </c>
      <c r="H306" s="2">
        <f t="shared" si="9"/>
        <v>0.68999999999999773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111.47</v>
      </c>
      <c r="D307" s="1">
        <f>'PR-RAS'!E312</f>
        <v>102.22</v>
      </c>
      <c r="E307" s="1">
        <v>0</v>
      </c>
      <c r="F307" s="1">
        <v>0</v>
      </c>
      <c r="G307" s="2">
        <f t="shared" si="8"/>
        <v>96.668459999999982</v>
      </c>
      <c r="H307" s="2">
        <f t="shared" si="9"/>
        <v>0.68999999999999773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111.47</v>
      </c>
      <c r="D308" s="1">
        <f>'PR-RAS'!E313</f>
        <v>102.22</v>
      </c>
      <c r="E308" s="1">
        <v>0</v>
      </c>
      <c r="F308" s="1">
        <v>0</v>
      </c>
      <c r="G308" s="2">
        <f t="shared" si="8"/>
        <v>96.984369999999984</v>
      </c>
      <c r="H308" s="2">
        <f t="shared" si="9"/>
        <v>0.68999999999999773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48955.78</v>
      </c>
      <c r="D345" s="1">
        <f>'PR-RAS'!E350</f>
        <v>63781.04</v>
      </c>
      <c r="E345" s="1">
        <v>0</v>
      </c>
      <c r="F345" s="1">
        <v>0</v>
      </c>
      <c r="G345" s="2">
        <f t="shared" si="8"/>
        <v>60722.14383999999</v>
      </c>
      <c r="H345" s="2">
        <f t="shared" si="9"/>
        <v>0.26000000000203727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422.48</v>
      </c>
      <c r="D346" s="1">
        <f>'PR-RAS'!E351</f>
        <v>0</v>
      </c>
      <c r="E346" s="1">
        <v>0</v>
      </c>
      <c r="F346" s="1">
        <v>0</v>
      </c>
      <c r="G346" s="2">
        <f t="shared" si="8"/>
        <v>145.75559999999999</v>
      </c>
      <c r="H346" s="2">
        <f t="shared" si="9"/>
        <v>0.48000000000001819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422.48</v>
      </c>
      <c r="D351" s="1">
        <f>'PR-RAS'!E356</f>
        <v>0</v>
      </c>
      <c r="E351" s="1">
        <v>0</v>
      </c>
      <c r="F351" s="1">
        <v>0</v>
      </c>
      <c r="G351" s="2">
        <f t="shared" si="8"/>
        <v>147.86799999999999</v>
      </c>
      <c r="H351" s="2">
        <f t="shared" si="9"/>
        <v>0.48000000000001819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422.48</v>
      </c>
      <c r="D354" s="1">
        <f>'PR-RAS'!E359</f>
        <v>0</v>
      </c>
      <c r="E354" s="1">
        <v>0</v>
      </c>
      <c r="F354" s="1">
        <v>0</v>
      </c>
      <c r="G354" s="2">
        <f t="shared" si="8"/>
        <v>149.13543999999999</v>
      </c>
      <c r="H354" s="2">
        <f t="shared" si="9"/>
        <v>0.48000000000001819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48533.299999999996</v>
      </c>
      <c r="D358" s="1">
        <f>'PR-RAS'!E363</f>
        <v>54299.51</v>
      </c>
      <c r="E358" s="1">
        <v>0</v>
      </c>
      <c r="F358" s="1">
        <v>0</v>
      </c>
      <c r="G358" s="2">
        <f t="shared" si="8"/>
        <v>56096.238239999999</v>
      </c>
      <c r="H358" s="2">
        <f t="shared" si="9"/>
        <v>0.78999999999359716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38207.589999999997</v>
      </c>
      <c r="D364" s="1">
        <f>'PR-RAS'!E369</f>
        <v>38646.080000000002</v>
      </c>
      <c r="E364" s="1">
        <v>0</v>
      </c>
      <c r="F364" s="1">
        <v>0</v>
      </c>
      <c r="G364" s="2">
        <f t="shared" si="8"/>
        <v>41926.409249999997</v>
      </c>
      <c r="H364" s="2">
        <f t="shared" si="9"/>
        <v>0.49000000000523869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22054.959999999999</v>
      </c>
      <c r="D365" s="1">
        <f>'PR-RAS'!E370</f>
        <v>13967.54</v>
      </c>
      <c r="E365" s="1">
        <v>0</v>
      </c>
      <c r="F365" s="1">
        <v>0</v>
      </c>
      <c r="G365" s="2">
        <f t="shared" si="8"/>
        <v>18196.37456</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1983.81</v>
      </c>
      <c r="D370" s="1">
        <f>'PR-RAS'!E375</f>
        <v>0</v>
      </c>
      <c r="E370" s="1">
        <v>0</v>
      </c>
      <c r="F370" s="1">
        <v>0</v>
      </c>
      <c r="G370" s="2">
        <f t="shared" si="8"/>
        <v>732.02589</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14168.82</v>
      </c>
      <c r="D371" s="1">
        <f>'PR-RAS'!E376</f>
        <v>24678.54</v>
      </c>
      <c r="E371" s="1">
        <v>0</v>
      </c>
      <c r="F371" s="1">
        <v>0</v>
      </c>
      <c r="G371" s="2">
        <f t="shared" si="8"/>
        <v>23504.582999999999</v>
      </c>
      <c r="H371" s="2">
        <f t="shared" si="9"/>
        <v>0.63999999999941792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10325.709999999999</v>
      </c>
      <c r="D378" s="1">
        <f>'PR-RAS'!E383</f>
        <v>15653.43</v>
      </c>
      <c r="E378" s="1">
        <v>0</v>
      </c>
      <c r="F378" s="1">
        <v>0</v>
      </c>
      <c r="G378" s="2">
        <f t="shared" si="8"/>
        <v>15695.47889</v>
      </c>
      <c r="H378" s="2">
        <f t="shared" si="9"/>
        <v>0.72000000000116415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10325.709999999999</v>
      </c>
      <c r="D379" s="1">
        <f>'PR-RAS'!E384</f>
        <v>15653.43</v>
      </c>
      <c r="E379" s="1">
        <v>0</v>
      </c>
      <c r="F379" s="1">
        <v>0</v>
      </c>
      <c r="G379" s="2">
        <f t="shared" si="8"/>
        <v>15737.11146</v>
      </c>
      <c r="H379" s="2">
        <f t="shared" si="9"/>
        <v>0.72000000000116415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9481.5300000000007</v>
      </c>
      <c r="E397" s="1">
        <v>0</v>
      </c>
      <c r="F397" s="1">
        <v>0</v>
      </c>
      <c r="G397" s="2">
        <f t="shared" si="8"/>
        <v>7509.3717600000009</v>
      </c>
      <c r="H397" s="2">
        <f t="shared" si="9"/>
        <v>0.46999999999934516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9481.5300000000007</v>
      </c>
      <c r="E398" s="1">
        <v>0</v>
      </c>
      <c r="F398" s="1">
        <v>0</v>
      </c>
      <c r="G398" s="2">
        <f t="shared" si="8"/>
        <v>7528.3348200000009</v>
      </c>
      <c r="H398" s="2">
        <f t="shared" si="9"/>
        <v>0.46999999999934516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48844.31</v>
      </c>
      <c r="D403" s="1">
        <f>'PR-RAS'!E408</f>
        <v>63678.82</v>
      </c>
      <c r="E403" s="1">
        <v>0</v>
      </c>
      <c r="F403" s="1">
        <v>0</v>
      </c>
      <c r="G403" s="2">
        <f t="shared" si="8"/>
        <v>70833.183900000004</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5495.19</v>
      </c>
      <c r="D404" s="1">
        <f>'PR-RAS'!E409</f>
        <v>279.16000000000003</v>
      </c>
      <c r="E404" s="1">
        <v>0</v>
      </c>
      <c r="F404" s="1">
        <v>0</v>
      </c>
      <c r="G404" s="2">
        <f t="shared" si="8"/>
        <v>2439.5645299999996</v>
      </c>
      <c r="H404" s="2">
        <f t="shared" si="9"/>
        <v>0.34999999999962483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597.30999999999995</v>
      </c>
      <c r="D406" s="1">
        <f>'PR-RAS'!E411</f>
        <v>305.26</v>
      </c>
      <c r="E406" s="1">
        <v>0</v>
      </c>
      <c r="F406" s="1">
        <v>0</v>
      </c>
      <c r="G406" s="2">
        <f t="shared" si="8"/>
        <v>489.17115000000001</v>
      </c>
      <c r="H406" s="2">
        <f t="shared" si="9"/>
        <v>0.56999999999993634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2573119.4700000002</v>
      </c>
      <c r="D407" s="1">
        <f>'PR-RAS'!E412</f>
        <v>3251064.0900000003</v>
      </c>
      <c r="E407" s="1">
        <v>0</v>
      </c>
      <c r="F407" s="1">
        <v>0</v>
      </c>
      <c r="G407" s="2">
        <f t="shared" si="8"/>
        <v>3684550.5459000003</v>
      </c>
      <c r="H407" s="2">
        <f t="shared" si="9"/>
        <v>0.56000000052154064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2602537.9700000002</v>
      </c>
      <c r="D408" s="1">
        <f>'PR-RAS'!E413</f>
        <v>3272703.6500000008</v>
      </c>
      <c r="E408" s="1">
        <v>0</v>
      </c>
      <c r="F408" s="1">
        <v>0</v>
      </c>
      <c r="G408" s="2">
        <f t="shared" si="8"/>
        <v>3723213.7248900002</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29418.5</v>
      </c>
      <c r="D410" s="1">
        <f>'PR-RAS'!E415</f>
        <v>21639.560000000522</v>
      </c>
      <c r="E410" s="1">
        <v>0</v>
      </c>
      <c r="F410" s="1">
        <v>0</v>
      </c>
      <c r="G410" s="2">
        <f t="shared" si="8"/>
        <v>29733.326580000426</v>
      </c>
      <c r="H410" s="2">
        <f t="shared" si="9"/>
        <v>0.93999999947845936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15592.95</v>
      </c>
      <c r="D412" s="1">
        <f>'PR-RAS'!E417</f>
        <v>45575.509999999995</v>
      </c>
      <c r="E412" s="1">
        <v>0</v>
      </c>
      <c r="F412" s="1">
        <v>0</v>
      </c>
      <c r="G412" s="2">
        <f t="shared" si="8"/>
        <v>43871.771669999995</v>
      </c>
      <c r="H412" s="2">
        <f t="shared" si="9"/>
        <v>0.54000000000451109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1347.6</v>
      </c>
      <c r="D413" s="1">
        <f>'PR-RAS'!E418</f>
        <v>1885.46</v>
      </c>
      <c r="E413" s="1">
        <v>0</v>
      </c>
      <c r="F413" s="1">
        <v>0</v>
      </c>
      <c r="G413" s="2">
        <f t="shared" si="8"/>
        <v>2108.8302400000002</v>
      </c>
      <c r="H413" s="2">
        <f t="shared" si="9"/>
        <v>0.86000000000012733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2573119.4700000002</v>
      </c>
      <c r="D633" s="1">
        <f>'PR-RAS'!E639</f>
        <v>3251064.0900000003</v>
      </c>
      <c r="E633" s="1">
        <v>0</v>
      </c>
      <c r="F633" s="1">
        <v>0</v>
      </c>
      <c r="G633" s="2">
        <f t="shared" si="10"/>
        <v>5735556.5148</v>
      </c>
      <c r="H633" s="2">
        <f t="shared" si="11"/>
        <v>0.56000000052154064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2602537.9700000002</v>
      </c>
      <c r="D634" s="1">
        <f>'PR-RAS'!E640</f>
        <v>3272703.6500000008</v>
      </c>
      <c r="E634" s="1">
        <v>0</v>
      </c>
      <c r="F634" s="1">
        <v>0</v>
      </c>
      <c r="G634" s="2">
        <f t="shared" si="10"/>
        <v>5790649.3559100013</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29418.5</v>
      </c>
      <c r="D636" s="1">
        <f>'PR-RAS'!E642</f>
        <v>21639.560000000522</v>
      </c>
      <c r="E636" s="1">
        <v>0</v>
      </c>
      <c r="F636" s="1">
        <v>0</v>
      </c>
      <c r="G636" s="2">
        <f t="shared" si="10"/>
        <v>46162.988700000664</v>
      </c>
      <c r="H636" s="2">
        <f t="shared" si="11"/>
        <v>0.93999999947845936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15592.95</v>
      </c>
      <c r="D638" s="1">
        <f>'PR-RAS'!E644</f>
        <v>45575.509999999995</v>
      </c>
      <c r="E638" s="1">
        <v>0</v>
      </c>
      <c r="F638" s="1">
        <v>0</v>
      </c>
      <c r="G638" s="2">
        <f t="shared" si="10"/>
        <v>67995.908889999992</v>
      </c>
      <c r="H638" s="2">
        <f t="shared" si="11"/>
        <v>0.54000000000451109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45011.45</v>
      </c>
      <c r="D640" s="1">
        <f>'PR-RAS'!E646</f>
        <v>67215.070000000516</v>
      </c>
      <c r="E640" s="1">
        <v>0</v>
      </c>
      <c r="F640" s="1">
        <v>0</v>
      </c>
      <c r="G640" s="2">
        <f t="shared" si="10"/>
        <v>114663.17601000065</v>
      </c>
      <c r="H640" s="2">
        <f t="shared" si="11"/>
        <v>0.52000000051339157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168332.54</v>
      </c>
      <c r="D641" s="1">
        <f>'PR-RAS'!E647</f>
        <v>202294.39</v>
      </c>
      <c r="E641" s="1">
        <v>0</v>
      </c>
      <c r="F641" s="1">
        <v>0</v>
      </c>
      <c r="G641" s="2">
        <f t="shared" si="10"/>
        <v>366669.64480000007</v>
      </c>
      <c r="H641" s="2">
        <f t="shared" si="11"/>
        <v>0.85000000000582077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100</v>
      </c>
      <c r="E647" s="1">
        <v>0</v>
      </c>
      <c r="F647" s="1">
        <v>0</v>
      </c>
      <c r="G647" s="2">
        <f t="shared" si="10"/>
        <v>191.86199999999999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88</v>
      </c>
      <c r="D649" s="1">
        <f>'PR-RAS'!E656</f>
        <v>89</v>
      </c>
      <c r="E649" s="1">
        <v>0</v>
      </c>
      <c r="F649" s="1">
        <v>0</v>
      </c>
      <c r="G649" s="2">
        <f t="shared" si="10"/>
        <v>172.36799999999999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2145271.9300000002</v>
      </c>
      <c r="D668" s="1">
        <f>'PR-RAS'!E675</f>
        <v>2672693.4900000002</v>
      </c>
      <c r="E668" s="1">
        <v>0</v>
      </c>
      <c r="F668" s="1">
        <v>0</v>
      </c>
      <c r="G668" s="2">
        <f t="shared" si="10"/>
        <v>4996269.49297</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1436.97</v>
      </c>
      <c r="D669" s="1">
        <f>'PR-RAS'!E676</f>
        <v>1766.39</v>
      </c>
      <c r="E669" s="1">
        <v>0</v>
      </c>
      <c r="F669" s="1">
        <v>0</v>
      </c>
      <c r="G669" s="2">
        <f t="shared" si="10"/>
        <v>3319.7930000000001</v>
      </c>
      <c r="H669" s="2">
        <f t="shared" si="11"/>
        <v>0.42000000000007276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8322.7099999999991</v>
      </c>
      <c r="D670" s="1">
        <f>'PR-RAS'!E677</f>
        <v>12344.34</v>
      </c>
      <c r="E670" s="1">
        <v>0</v>
      </c>
      <c r="F670" s="1">
        <v>0</v>
      </c>
      <c r="G670" s="2">
        <f t="shared" si="10"/>
        <v>22084.619910000001</v>
      </c>
      <c r="H670" s="2">
        <f t="shared" si="11"/>
        <v>0.63000000000101863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17934</v>
      </c>
      <c r="D703" s="1">
        <f>'PR-RAS'!E710</f>
        <v>15950.6</v>
      </c>
      <c r="E703" s="1">
        <v>0</v>
      </c>
      <c r="F703" s="1">
        <v>0</v>
      </c>
      <c r="G703" s="2">
        <f t="shared" si="10"/>
        <v>34984.310399999995</v>
      </c>
      <c r="H703" s="2">
        <f t="shared" si="11"/>
        <v>0.3999999999996362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4557.42</v>
      </c>
      <c r="E709" s="1">
        <v>0</v>
      </c>
      <c r="F709" s="1">
        <v>0</v>
      </c>
      <c r="G709" s="2">
        <f t="shared" si="10"/>
        <v>6453.3067199999996</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441.44</v>
      </c>
      <c r="E710" s="1">
        <v>0</v>
      </c>
      <c r="F710" s="1">
        <v>0</v>
      </c>
      <c r="G710" s="2">
        <f t="shared" si="10"/>
        <v>964.11237999999992</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27330.81</v>
      </c>
      <c r="D711" s="1">
        <f>'PR-RAS'!E718</f>
        <v>29380.91</v>
      </c>
      <c r="E711" s="1">
        <v>0</v>
      </c>
      <c r="F711" s="1">
        <v>0</v>
      </c>
      <c r="G711" s="2">
        <f t="shared" si="10"/>
        <v>61125.7673</v>
      </c>
      <c r="H711" s="2">
        <f t="shared" si="11"/>
        <v>0.27999999999883585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8334.93</v>
      </c>
      <c r="D713" s="1">
        <f>'PR-RAS'!E720</f>
        <v>10728.22</v>
      </c>
      <c r="E713" s="1">
        <v>0</v>
      </c>
      <c r="F713" s="1">
        <v>0</v>
      </c>
      <c r="G713" s="2">
        <f t="shared" si="10"/>
        <v>21211.455439999998</v>
      </c>
      <c r="H713" s="2">
        <f t="shared" si="11"/>
        <v>0.28999999999905413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104.72</v>
      </c>
      <c r="D714" s="1">
        <f>'PR-RAS'!E721</f>
        <v>0</v>
      </c>
      <c r="E714" s="1">
        <v>0</v>
      </c>
      <c r="F714" s="1">
        <v>0</v>
      </c>
      <c r="G714" s="2">
        <f t="shared" si="10"/>
        <v>74.665359999999993</v>
      </c>
      <c r="H714" s="2">
        <f t="shared" si="11"/>
        <v>0.28000000000000114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152.82</v>
      </c>
      <c r="D715" s="1">
        <f>'PR-RAS'!E722</f>
        <v>323.14999999999998</v>
      </c>
      <c r="E715" s="1">
        <v>0</v>
      </c>
      <c r="F715" s="1">
        <v>0</v>
      </c>
      <c r="G715" s="2">
        <f t="shared" si="10"/>
        <v>570.5716799999999</v>
      </c>
      <c r="H715" s="2">
        <f t="shared" si="11"/>
        <v>0.32999999999998408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32209.599999999999</v>
      </c>
      <c r="D821" s="1">
        <f>'PR-RAS'!E828</f>
        <v>36915.160000000003</v>
      </c>
      <c r="E821" s="1">
        <v>0</v>
      </c>
      <c r="F821" s="1">
        <v>0</v>
      </c>
      <c r="G821" s="2">
        <f t="shared" si="18"/>
        <v>86952.734400000001</v>
      </c>
      <c r="H821" s="2">
        <f t="shared" si="19"/>
        <v>0.56000000000494765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3125046.7900000005</v>
      </c>
      <c r="D984" s="6">
        <f>BILANCA!E6</f>
        <v>3109338.38</v>
      </c>
      <c r="E984" s="6">
        <v>0</v>
      </c>
      <c r="F984" s="6">
        <v>0</v>
      </c>
      <c r="G984" s="7">
        <f t="shared" ref="G984:G1241" si="22">B984/1000*C984+B984/500*D984</f>
        <v>9343.7235500000006</v>
      </c>
      <c r="H984" s="7">
        <f t="shared" si="19"/>
        <v>0.5899999993853271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2927340.2100000004</v>
      </c>
      <c r="D985" s="1">
        <f>BILANCA!E7</f>
        <v>2895452.94</v>
      </c>
      <c r="E985" s="1">
        <v>0</v>
      </c>
      <c r="F985" s="1">
        <v>0</v>
      </c>
      <c r="G985" s="2">
        <f t="shared" si="22"/>
        <v>17436.492180000001</v>
      </c>
      <c r="H985" s="2">
        <f t="shared" si="19"/>
        <v>0.27000000048428774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374852.32</v>
      </c>
      <c r="D986" s="1">
        <f>BILANCA!E8</f>
        <v>374710.83</v>
      </c>
      <c r="E986" s="1">
        <v>0</v>
      </c>
      <c r="F986" s="1">
        <v>0</v>
      </c>
      <c r="G986" s="2">
        <f t="shared" si="22"/>
        <v>3372.8219399999998</v>
      </c>
      <c r="H986" s="2">
        <f t="shared" si="19"/>
        <v>0.48999999999068677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374288.35</v>
      </c>
      <c r="D987" s="1">
        <f>BILANCA!E9</f>
        <v>374288.35</v>
      </c>
      <c r="E987" s="1">
        <v>0</v>
      </c>
      <c r="F987" s="1">
        <v>0</v>
      </c>
      <c r="G987" s="2">
        <f t="shared" si="22"/>
        <v>4491.4601999999995</v>
      </c>
      <c r="H987" s="2">
        <f t="shared" si="19"/>
        <v>0.69999999995343387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1609.52</v>
      </c>
      <c r="D988" s="1">
        <f>BILANCA!E10</f>
        <v>1609.52</v>
      </c>
      <c r="E988" s="1">
        <v>0</v>
      </c>
      <c r="F988" s="1">
        <v>0</v>
      </c>
      <c r="G988" s="2">
        <f t="shared" si="22"/>
        <v>24.142799999999998</v>
      </c>
      <c r="H988" s="2">
        <f t="shared" si="19"/>
        <v>0.96000000000003638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1045.55</v>
      </c>
      <c r="D989" s="1">
        <f>BILANCA!E11</f>
        <v>1187.04</v>
      </c>
      <c r="E989" s="1">
        <v>0</v>
      </c>
      <c r="F989" s="1">
        <v>0</v>
      </c>
      <c r="G989" s="2">
        <f t="shared" si="22"/>
        <v>20.517779999999998</v>
      </c>
      <c r="H989" s="2">
        <f t="shared" si="19"/>
        <v>0.49000000000000909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2516667.6700000004</v>
      </c>
      <c r="D990" s="1">
        <f>BILANCA!E12</f>
        <v>2477421.8899999997</v>
      </c>
      <c r="E990" s="1">
        <v>0</v>
      </c>
      <c r="F990" s="1">
        <v>0</v>
      </c>
      <c r="G990" s="2">
        <f t="shared" si="22"/>
        <v>52300.580150000002</v>
      </c>
      <c r="H990" s="2">
        <f t="shared" si="19"/>
        <v>0.43999999994412065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2343138.4000000004</v>
      </c>
      <c r="D991" s="1">
        <f>BILANCA!E13</f>
        <v>2289576.15</v>
      </c>
      <c r="E991" s="1">
        <v>0</v>
      </c>
      <c r="F991" s="1">
        <v>0</v>
      </c>
      <c r="G991" s="2">
        <f t="shared" si="22"/>
        <v>55378.325599999996</v>
      </c>
      <c r="H991" s="2">
        <f t="shared" si="19"/>
        <v>0.55000000027939677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4221816.49</v>
      </c>
      <c r="D993" s="1">
        <f>BILANCA!E15</f>
        <v>4223798.0199999996</v>
      </c>
      <c r="E993" s="1">
        <v>0</v>
      </c>
      <c r="F993" s="1">
        <v>0</v>
      </c>
      <c r="G993" s="2">
        <f t="shared" si="22"/>
        <v>126694.1253</v>
      </c>
      <c r="H993" s="2">
        <f t="shared" si="19"/>
        <v>0.50999999977648258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21345.9</v>
      </c>
      <c r="D995" s="1">
        <f>BILANCA!E17</f>
        <v>21345.9</v>
      </c>
      <c r="E995" s="1">
        <v>0</v>
      </c>
      <c r="F995" s="1">
        <v>0</v>
      </c>
      <c r="G995" s="2">
        <f t="shared" si="22"/>
        <v>768.45240000000001</v>
      </c>
      <c r="H995" s="2">
        <f t="shared" si="19"/>
        <v>0.19999999999708962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1900023.99</v>
      </c>
      <c r="D996" s="1">
        <f>BILANCA!E18</f>
        <v>1955567.77</v>
      </c>
      <c r="E996" s="1">
        <v>0</v>
      </c>
      <c r="F996" s="1">
        <v>0</v>
      </c>
      <c r="G996" s="2">
        <f t="shared" si="22"/>
        <v>75545.07389</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99655.770000000019</v>
      </c>
      <c r="D997" s="1">
        <f>BILANCA!E19</f>
        <v>124392.06999999995</v>
      </c>
      <c r="E997" s="1">
        <v>0</v>
      </c>
      <c r="F997" s="1">
        <v>0</v>
      </c>
      <c r="G997" s="2">
        <f t="shared" si="22"/>
        <v>4878.1587399999989</v>
      </c>
      <c r="H997" s="2">
        <f t="shared" si="19"/>
        <v>0.29999999993015081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636287.93999999994</v>
      </c>
      <c r="D998" s="1">
        <f>BILANCA!E20</f>
        <v>713433.76</v>
      </c>
      <c r="E998" s="1">
        <v>0</v>
      </c>
      <c r="F998" s="1">
        <v>0</v>
      </c>
      <c r="G998" s="2">
        <f t="shared" si="22"/>
        <v>30947.331899999997</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7126.77</v>
      </c>
      <c r="D1003" s="1">
        <f>BILANCA!E25</f>
        <v>7126.77</v>
      </c>
      <c r="E1003" s="1">
        <v>0</v>
      </c>
      <c r="F1003" s="1">
        <v>0</v>
      </c>
      <c r="G1003" s="2">
        <f t="shared" si="22"/>
        <v>427.60620000000006</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52522.06</v>
      </c>
      <c r="D1004" s="1">
        <f>BILANCA!E26</f>
        <v>77200.600000000006</v>
      </c>
      <c r="E1004" s="1">
        <v>0</v>
      </c>
      <c r="F1004" s="1">
        <v>0</v>
      </c>
      <c r="G1004" s="2">
        <f t="shared" si="22"/>
        <v>4345.3884600000001</v>
      </c>
      <c r="H1004" s="2">
        <f t="shared" si="19"/>
        <v>0.45999999999185093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596281</v>
      </c>
      <c r="D1006" s="1">
        <f>BILANCA!E28</f>
        <v>673369.06</v>
      </c>
      <c r="E1006" s="1">
        <v>0</v>
      </c>
      <c r="F1006" s="1">
        <v>0</v>
      </c>
      <c r="G1006" s="2">
        <f t="shared" si="22"/>
        <v>44689.439760000001</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4065.329999999999</v>
      </c>
      <c r="D1007" s="1">
        <f>BILANCA!E29</f>
        <v>2587.0199999999986</v>
      </c>
      <c r="E1007" s="1">
        <v>0</v>
      </c>
      <c r="F1007" s="1">
        <v>0</v>
      </c>
      <c r="G1007" s="2">
        <f t="shared" si="22"/>
        <v>221.74487999999991</v>
      </c>
      <c r="H1007" s="2">
        <f t="shared" si="19"/>
        <v>0.34999999999763531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11826.46</v>
      </c>
      <c r="D1008" s="1">
        <f>BILANCA!E30</f>
        <v>11826.46</v>
      </c>
      <c r="E1008" s="1">
        <v>0</v>
      </c>
      <c r="F1008" s="1">
        <v>0</v>
      </c>
      <c r="G1008" s="2">
        <f t="shared" si="22"/>
        <v>886.98450000000003</v>
      </c>
      <c r="H1008" s="2">
        <f t="shared" si="19"/>
        <v>0.91999999999825377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7761.13</v>
      </c>
      <c r="D1012" s="1">
        <f>BILANCA!E34</f>
        <v>9239.44</v>
      </c>
      <c r="E1012" s="1">
        <v>0</v>
      </c>
      <c r="F1012" s="1">
        <v>0</v>
      </c>
      <c r="G1012" s="2">
        <f t="shared" si="22"/>
        <v>760.9602900000001</v>
      </c>
      <c r="H1012" s="2">
        <f t="shared" si="19"/>
        <v>0.57000000000061846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69808.170000000013</v>
      </c>
      <c r="D1013" s="1">
        <f>BILANCA!E35</f>
        <v>60866.649999999994</v>
      </c>
      <c r="E1013" s="1">
        <v>0</v>
      </c>
      <c r="F1013" s="1">
        <v>0</v>
      </c>
      <c r="G1013" s="2">
        <f t="shared" si="22"/>
        <v>5746.2440999999999</v>
      </c>
      <c r="H1013" s="2">
        <f t="shared" si="19"/>
        <v>0.52000000001862645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122315.96</v>
      </c>
      <c r="D1014" s="1">
        <f>BILANCA!E36</f>
        <v>126961.73</v>
      </c>
      <c r="E1014" s="1">
        <v>0</v>
      </c>
      <c r="F1014" s="1">
        <v>0</v>
      </c>
      <c r="G1014" s="2">
        <f t="shared" si="22"/>
        <v>11663.42202</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1128.1400000000001</v>
      </c>
      <c r="D1015" s="1">
        <f>BILANCA!E37</f>
        <v>1128.1400000000001</v>
      </c>
      <c r="E1015" s="1">
        <v>0</v>
      </c>
      <c r="F1015" s="1">
        <v>0</v>
      </c>
      <c r="G1015" s="2">
        <f t="shared" si="22"/>
        <v>108.30144000000001</v>
      </c>
      <c r="H1015" s="2">
        <f t="shared" si="19"/>
        <v>0.28000000000020009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53635.93</v>
      </c>
      <c r="D1018" s="1">
        <f>BILANCA!E40</f>
        <v>67223.22</v>
      </c>
      <c r="E1018" s="1">
        <v>0</v>
      </c>
      <c r="F1018" s="1">
        <v>0</v>
      </c>
      <c r="G1018" s="2">
        <f t="shared" si="22"/>
        <v>6582.8829500000011</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63817.51</v>
      </c>
      <c r="D1032" s="1">
        <f>BILANCA!E54</f>
        <v>63338.71</v>
      </c>
      <c r="E1032" s="1">
        <v>0</v>
      </c>
      <c r="F1032" s="1">
        <v>0</v>
      </c>
      <c r="G1032" s="2">
        <f t="shared" si="22"/>
        <v>9334.2515700000004</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63817.51</v>
      </c>
      <c r="D1033" s="1">
        <f>BILANCA!E55</f>
        <v>63338.71</v>
      </c>
      <c r="E1033" s="1">
        <v>0</v>
      </c>
      <c r="F1033" s="1">
        <v>0</v>
      </c>
      <c r="G1033" s="2">
        <f t="shared" si="22"/>
        <v>9524.7465000000011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35820.22</v>
      </c>
      <c r="D1034" s="1">
        <f>BILANCA!E56</f>
        <v>43320.22</v>
      </c>
      <c r="E1034" s="1">
        <v>0</v>
      </c>
      <c r="F1034" s="1">
        <v>0</v>
      </c>
      <c r="G1034" s="2">
        <f t="shared" si="22"/>
        <v>6245.4936600000001</v>
      </c>
      <c r="H1034" s="2">
        <f t="shared" si="19"/>
        <v>0.44000000000232831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35820.22</v>
      </c>
      <c r="D1035" s="1">
        <f>BILANCA!E57</f>
        <v>43320.22</v>
      </c>
      <c r="E1035" s="1">
        <v>0</v>
      </c>
      <c r="F1035" s="1">
        <v>0</v>
      </c>
      <c r="G1035" s="2">
        <f t="shared" si="22"/>
        <v>6367.9543199999998</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197706.58000000002</v>
      </c>
      <c r="D1046" s="1">
        <f>BILANCA!E68</f>
        <v>213885.44</v>
      </c>
      <c r="E1046" s="1">
        <v>0</v>
      </c>
      <c r="F1046" s="1">
        <v>0</v>
      </c>
      <c r="G1046" s="2">
        <f t="shared" si="22"/>
        <v>39405.079980000002</v>
      </c>
      <c r="H1046" s="2">
        <f t="shared" si="19"/>
        <v>0.85999999998603016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21527.08</v>
      </c>
      <c r="D1056" s="1">
        <f>BILANCA!E78</f>
        <v>750.47</v>
      </c>
      <c r="E1056" s="1">
        <v>0</v>
      </c>
      <c r="F1056" s="1">
        <v>0</v>
      </c>
      <c r="G1056" s="2">
        <f t="shared" si="22"/>
        <v>1681.04546</v>
      </c>
      <c r="H1056" s="2">
        <f t="shared" si="19"/>
        <v>0.55000000000177351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21527.08</v>
      </c>
      <c r="D1064" s="1">
        <f>BILANCA!E86</f>
        <v>750.47</v>
      </c>
      <c r="E1064" s="1">
        <v>0</v>
      </c>
      <c r="F1064" s="1">
        <v>0</v>
      </c>
      <c r="G1064" s="2">
        <f t="shared" si="22"/>
        <v>1865.26962</v>
      </c>
      <c r="H1064" s="2">
        <f t="shared" si="19"/>
        <v>0.55000000000177351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7249.65</v>
      </c>
      <c r="D1124" s="1">
        <f>BILANCA!E146</f>
        <v>10535.320000000002</v>
      </c>
      <c r="E1124" s="1">
        <v>0</v>
      </c>
      <c r="F1124" s="1">
        <v>0</v>
      </c>
      <c r="G1124" s="2">
        <f t="shared" si="22"/>
        <v>3993.1608900000001</v>
      </c>
      <c r="H1124" s="2">
        <f t="shared" si="23"/>
        <v>0.67000000000189175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0.03</v>
      </c>
      <c r="D1127" s="1">
        <f>BILANCA!E149</f>
        <v>0</v>
      </c>
      <c r="E1127" s="1">
        <v>0</v>
      </c>
      <c r="F1127" s="1">
        <v>0</v>
      </c>
      <c r="G1127" s="2">
        <f t="shared" si="22"/>
        <v>4.3199999999999992E-3</v>
      </c>
      <c r="H1127" s="2">
        <f t="shared" si="23"/>
        <v>0.03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0.03</v>
      </c>
      <c r="D1133" s="1">
        <f>BILANCA!E155</f>
        <v>0</v>
      </c>
      <c r="E1133" s="1">
        <v>0</v>
      </c>
      <c r="F1133" s="1">
        <v>0</v>
      </c>
      <c r="G1133" s="2">
        <f t="shared" si="22"/>
        <v>4.4999999999999997E-3</v>
      </c>
      <c r="H1133" s="2">
        <f t="shared" si="23"/>
        <v>0.03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1521.14</v>
      </c>
      <c r="D1137" s="1">
        <f>BILANCA!E159</f>
        <v>1428.45</v>
      </c>
      <c r="E1137" s="1">
        <v>0</v>
      </c>
      <c r="F1137" s="1">
        <v>0</v>
      </c>
      <c r="G1137" s="2">
        <f t="shared" si="22"/>
        <v>674.21816000000001</v>
      </c>
      <c r="H1137" s="2">
        <f t="shared" si="23"/>
        <v>0.59000000000014552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215.56</v>
      </c>
      <c r="D1138" s="1">
        <f>BILANCA!E160</f>
        <v>1324.66</v>
      </c>
      <c r="E1138" s="1">
        <v>0</v>
      </c>
      <c r="F1138" s="1">
        <v>0</v>
      </c>
      <c r="G1138" s="2">
        <f t="shared" si="22"/>
        <v>444.05640000000005</v>
      </c>
      <c r="H1138" s="2">
        <f t="shared" si="23"/>
        <v>0.77999999999991587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6499.36</v>
      </c>
      <c r="D1139" s="1">
        <f>BILANCA!E161</f>
        <v>8955.1200000000008</v>
      </c>
      <c r="E1139" s="1">
        <v>0</v>
      </c>
      <c r="F1139" s="1">
        <v>0</v>
      </c>
      <c r="G1139" s="2">
        <f t="shared" si="22"/>
        <v>3807.8976000000002</v>
      </c>
      <c r="H1139" s="2">
        <f t="shared" si="23"/>
        <v>0.48000000000047294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986.44</v>
      </c>
      <c r="D1141" s="1">
        <f>BILANCA!E163</f>
        <v>1172.9100000000001</v>
      </c>
      <c r="E1141" s="1">
        <v>0</v>
      </c>
      <c r="F1141" s="1">
        <v>0</v>
      </c>
      <c r="G1141" s="2">
        <f t="shared" si="22"/>
        <v>526.4970800000001</v>
      </c>
      <c r="H1141" s="2">
        <f t="shared" si="23"/>
        <v>0.52999999999997272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597.30999999999995</v>
      </c>
      <c r="D1142" s="1">
        <f>BILANCA!E164</f>
        <v>305.26</v>
      </c>
      <c r="E1142" s="1">
        <v>0</v>
      </c>
      <c r="F1142" s="1">
        <v>0</v>
      </c>
      <c r="G1142" s="2">
        <f t="shared" si="22"/>
        <v>192.04496999999998</v>
      </c>
      <c r="H1142" s="2">
        <f t="shared" si="23"/>
        <v>0.56999999999993634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597.30999999999995</v>
      </c>
      <c r="D1144" s="1">
        <f>BILANCA!E166</f>
        <v>305.26</v>
      </c>
      <c r="E1144" s="1">
        <v>0</v>
      </c>
      <c r="F1144" s="1">
        <v>0</v>
      </c>
      <c r="G1144" s="2">
        <f t="shared" si="22"/>
        <v>194.46062999999998</v>
      </c>
      <c r="H1144" s="2">
        <f t="shared" si="23"/>
        <v>0.56999999999993634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168332.54</v>
      </c>
      <c r="D1148" s="1">
        <f>BILANCA!E170</f>
        <v>202294.39</v>
      </c>
      <c r="E1148" s="1">
        <v>0</v>
      </c>
      <c r="F1148" s="1">
        <v>0</v>
      </c>
      <c r="G1148" s="2">
        <f t="shared" si="22"/>
        <v>94532.017800000001</v>
      </c>
      <c r="H1148" s="2">
        <f t="shared" si="23"/>
        <v>0.85000000000582077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168332.54</v>
      </c>
      <c r="D1151" s="1">
        <f>BILANCA!E173</f>
        <v>202294.39</v>
      </c>
      <c r="E1151" s="1">
        <v>0</v>
      </c>
      <c r="F1151" s="1">
        <v>0</v>
      </c>
      <c r="G1151" s="2">
        <f t="shared" si="22"/>
        <v>96250.781760000013</v>
      </c>
      <c r="H1151" s="2">
        <f t="shared" si="23"/>
        <v>0.85000000000582077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3125046.79</v>
      </c>
      <c r="D1152" s="1">
        <f>BILANCA!E175</f>
        <v>3109338.38</v>
      </c>
      <c r="E1152" s="1">
        <v>0</v>
      </c>
      <c r="F1152" s="1">
        <v>0</v>
      </c>
      <c r="G1152" s="2">
        <f t="shared" si="22"/>
        <v>1579089.2799500001</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241370.43</v>
      </c>
      <c r="D1153" s="1">
        <f>BILANCA!E176</f>
        <v>279215.05</v>
      </c>
      <c r="E1153" s="1">
        <v>0</v>
      </c>
      <c r="F1153" s="1">
        <v>0</v>
      </c>
      <c r="G1153" s="2">
        <f t="shared" si="22"/>
        <v>135966.0901</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240288.94</v>
      </c>
      <c r="D1154" s="1">
        <f>BILANCA!E177</f>
        <v>278694.81</v>
      </c>
      <c r="E1154" s="1">
        <v>0</v>
      </c>
      <c r="F1154" s="1">
        <v>0</v>
      </c>
      <c r="G1154" s="2">
        <f t="shared" si="22"/>
        <v>136403.03376000002</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175263.09</v>
      </c>
      <c r="D1155" s="1">
        <f>BILANCA!E178</f>
        <v>215245.69</v>
      </c>
      <c r="E1155" s="1">
        <v>0</v>
      </c>
      <c r="F1155" s="1">
        <v>0</v>
      </c>
      <c r="G1155" s="2">
        <f t="shared" si="22"/>
        <v>104189.76883999999</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46351.42</v>
      </c>
      <c r="D1156" s="1">
        <f>BILANCA!E179</f>
        <v>63091.040000000001</v>
      </c>
      <c r="E1156" s="1">
        <v>0</v>
      </c>
      <c r="F1156" s="1">
        <v>0</v>
      </c>
      <c r="G1156" s="2">
        <f t="shared" si="22"/>
        <v>29848.2955</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64.48</v>
      </c>
      <c r="D1163" s="1">
        <f>BILANCA!E186</f>
        <v>0</v>
      </c>
      <c r="E1163" s="1">
        <v>0</v>
      </c>
      <c r="F1163" s="1">
        <v>0</v>
      </c>
      <c r="G1163" s="2">
        <f t="shared" si="22"/>
        <v>11.606400000000001</v>
      </c>
      <c r="H1163" s="2">
        <f t="shared" si="23"/>
        <v>0.48000000000000398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18609.95</v>
      </c>
      <c r="D1165" s="1">
        <f>BILANCA!E188</f>
        <v>358.08</v>
      </c>
      <c r="E1165" s="1">
        <v>0</v>
      </c>
      <c r="F1165" s="1">
        <v>0</v>
      </c>
      <c r="G1165" s="2">
        <f t="shared" si="22"/>
        <v>3517.3520200000003</v>
      </c>
      <c r="H1165" s="2">
        <f t="shared" si="23"/>
        <v>0.12999999999925649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1081.49</v>
      </c>
      <c r="D1166" s="1">
        <f>BILANCA!E189</f>
        <v>520.24</v>
      </c>
      <c r="E1166" s="1">
        <v>0</v>
      </c>
      <c r="F1166" s="1">
        <v>0</v>
      </c>
      <c r="G1166" s="2">
        <f t="shared" si="22"/>
        <v>388.32051000000001</v>
      </c>
      <c r="H1166" s="2">
        <f t="shared" si="23"/>
        <v>0.73000000000001819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2883676.36</v>
      </c>
      <c r="D1214" s="1">
        <f>BILANCA!E237</f>
        <v>2830123.33</v>
      </c>
      <c r="E1214" s="1">
        <v>0</v>
      </c>
      <c r="F1214" s="1">
        <v>0</v>
      </c>
      <c r="G1214" s="2">
        <f t="shared" si="22"/>
        <v>1973646.2176200002</v>
      </c>
      <c r="H1214" s="2">
        <f t="shared" si="23"/>
        <v>0.68999999994412065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2927340.21</v>
      </c>
      <c r="D1215" s="1">
        <f>BILANCA!E238</f>
        <v>2895452.94</v>
      </c>
      <c r="E1215" s="1">
        <v>0</v>
      </c>
      <c r="F1215" s="1">
        <v>0</v>
      </c>
      <c r="G1215" s="2">
        <f t="shared" si="22"/>
        <v>2022633.0928799999</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2927340.21</v>
      </c>
      <c r="D1216" s="1">
        <f>BILANCA!E239</f>
        <v>2895452.94</v>
      </c>
      <c r="E1216" s="1">
        <v>0</v>
      </c>
      <c r="F1216" s="1">
        <v>0</v>
      </c>
      <c r="G1216" s="2">
        <f t="shared" si="22"/>
        <v>2031351.3389700002</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2874032.11</v>
      </c>
      <c r="D1217" s="1">
        <f>BILANCA!E240</f>
        <v>2788414.79</v>
      </c>
      <c r="E1217" s="1">
        <v>0</v>
      </c>
      <c r="F1217" s="1">
        <v>0</v>
      </c>
      <c r="G1217" s="2">
        <f t="shared" si="22"/>
        <v>1977501.63546</v>
      </c>
      <c r="H1217" s="2">
        <f t="shared" si="23"/>
        <v>0.31999999983236194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53308.1</v>
      </c>
      <c r="D1218" s="1">
        <f>BILANCA!E241</f>
        <v>107038.15</v>
      </c>
      <c r="E1218" s="1">
        <v>0</v>
      </c>
      <c r="F1218" s="1">
        <v>0</v>
      </c>
      <c r="G1218" s="2">
        <f t="shared" si="22"/>
        <v>62835.333999999995</v>
      </c>
      <c r="H1218" s="2">
        <f t="shared" si="23"/>
        <v>0.24999999999272404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-45011.45</v>
      </c>
      <c r="D1222" s="1">
        <f>BILANCA!E245</f>
        <v>-67215.070000000007</v>
      </c>
      <c r="E1222" s="1">
        <v>0</v>
      </c>
      <c r="F1222" s="1">
        <v>0</v>
      </c>
      <c r="G1222" s="2">
        <f t="shared" si="22"/>
        <v>-42886.540010000004</v>
      </c>
      <c r="H1222" s="2">
        <f t="shared" si="23"/>
        <v>0.52000000000407454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45011.45</v>
      </c>
      <c r="D1227" s="1">
        <f>BILANCA!E250</f>
        <v>67215.070000000007</v>
      </c>
      <c r="E1227" s="1">
        <v>0</v>
      </c>
      <c r="F1227" s="1">
        <v>0</v>
      </c>
      <c r="G1227" s="2">
        <f t="shared" si="22"/>
        <v>43783.747960000001</v>
      </c>
      <c r="H1227" s="2">
        <f t="shared" si="23"/>
        <v>0.52000000000407454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38208.269999999997</v>
      </c>
      <c r="D1228" s="1">
        <f>BILANCA!E251</f>
        <v>63282.57</v>
      </c>
      <c r="E1228" s="1">
        <v>0</v>
      </c>
      <c r="F1228" s="1">
        <v>0</v>
      </c>
      <c r="G1228" s="2">
        <f t="shared" si="22"/>
        <v>40369.48545</v>
      </c>
      <c r="H1228" s="2">
        <f t="shared" si="23"/>
        <v>0.69999999999708962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6803.18</v>
      </c>
      <c r="D1229" s="1">
        <f>BILANCA!E252</f>
        <v>3932.5</v>
      </c>
      <c r="E1229" s="1">
        <v>0</v>
      </c>
      <c r="F1229" s="1">
        <v>0</v>
      </c>
      <c r="G1229" s="2">
        <f t="shared" si="22"/>
        <v>3608.37228</v>
      </c>
      <c r="H1229" s="2">
        <f t="shared" si="23"/>
        <v>0.68000000000029104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750.29</v>
      </c>
      <c r="D1232" s="1">
        <f>BILANCA!E255</f>
        <v>1580.2</v>
      </c>
      <c r="E1232" s="1">
        <v>0</v>
      </c>
      <c r="F1232" s="1">
        <v>0</v>
      </c>
      <c r="G1232" s="2">
        <f t="shared" si="22"/>
        <v>973.76180999999997</v>
      </c>
      <c r="H1232" s="2">
        <f t="shared" si="23"/>
        <v>0.49000000000000909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597.30999999999995</v>
      </c>
      <c r="D1233" s="1">
        <f>BILANCA!E256</f>
        <v>305.26</v>
      </c>
      <c r="E1233" s="1">
        <v>0</v>
      </c>
      <c r="F1233" s="1">
        <v>0</v>
      </c>
      <c r="G1233" s="2">
        <f t="shared" si="22"/>
        <v>301.95749999999998</v>
      </c>
      <c r="H1233" s="2">
        <f t="shared" si="23"/>
        <v>0.56999999999993634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71893.149999999994</v>
      </c>
      <c r="D1236" s="1">
        <f>BILANCA!E259</f>
        <v>77584.63</v>
      </c>
      <c r="E1236" s="1">
        <v>0</v>
      </c>
      <c r="F1236" s="1">
        <v>0</v>
      </c>
      <c r="G1236" s="2">
        <f t="shared" si="22"/>
        <v>57446.789730000004</v>
      </c>
      <c r="H1236" s="2">
        <f t="shared" si="23"/>
        <v>0.51999999998952262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71893.149999999994</v>
      </c>
      <c r="D1237" s="1">
        <f>BILANCA!E260</f>
        <v>77584.63</v>
      </c>
      <c r="E1237" s="1">
        <v>0</v>
      </c>
      <c r="F1237" s="1">
        <v>0</v>
      </c>
      <c r="G1237" s="2">
        <f t="shared" si="22"/>
        <v>57673.852140000003</v>
      </c>
      <c r="H1237" s="2">
        <f t="shared" si="23"/>
        <v>0.51999999998952262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1521.17</v>
      </c>
      <c r="D1240" s="1">
        <f>BILANCA!E264</f>
        <v>1428.45</v>
      </c>
      <c r="E1240" s="1">
        <v>0</v>
      </c>
      <c r="F1240" s="1">
        <v>0</v>
      </c>
      <c r="G1240" s="2">
        <f t="shared" si="22"/>
        <v>1125.16399</v>
      </c>
      <c r="H1240" s="2">
        <f t="shared" si="23"/>
        <v>0.62000000000011823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6714.92</v>
      </c>
      <c r="D1241" s="1">
        <f>BILANCA!E265</f>
        <v>10279.780000000001</v>
      </c>
      <c r="E1241" s="1">
        <v>0</v>
      </c>
      <c r="F1241" s="1">
        <v>0</v>
      </c>
      <c r="G1241" s="2">
        <f t="shared" si="22"/>
        <v>7036.8158400000011</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597.30999999999995</v>
      </c>
      <c r="D1243" s="1">
        <f>BILANCA!E267</f>
        <v>305.26</v>
      </c>
      <c r="E1243" s="1">
        <v>0</v>
      </c>
      <c r="F1243" s="1">
        <v>0</v>
      </c>
      <c r="G1243" s="2">
        <f t="shared" si="24"/>
        <v>314.03579999999999</v>
      </c>
      <c r="H1243" s="2">
        <f t="shared" si="23"/>
        <v>0.56999999999993634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18981.490000000002</v>
      </c>
      <c r="D1244" s="1">
        <f>BILANCA!E268</f>
        <v>625.71</v>
      </c>
      <c r="E1244" s="1">
        <v>0</v>
      </c>
      <c r="F1244" s="1">
        <v>0</v>
      </c>
      <c r="G1244" s="2">
        <f t="shared" si="24"/>
        <v>5280.7895100000005</v>
      </c>
      <c r="H1244" s="2">
        <f t="shared" si="23"/>
        <v>0.78000000000156433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1981.52</v>
      </c>
      <c r="D1245" s="1">
        <f>BILANCA!E269</f>
        <v>124.76</v>
      </c>
      <c r="E1245" s="1">
        <v>0</v>
      </c>
      <c r="F1245" s="1">
        <v>0</v>
      </c>
      <c r="G1245" s="2">
        <f t="shared" si="24"/>
        <v>584.53247999999996</v>
      </c>
      <c r="H1245" s="2">
        <f t="shared" si="23"/>
        <v>0.72000000000001307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564.07000000000005</v>
      </c>
      <c r="D1247" s="1">
        <f>BILANCA!E271</f>
        <v>0</v>
      </c>
      <c r="E1247" s="1">
        <v>0</v>
      </c>
      <c r="F1247" s="1">
        <v>0</v>
      </c>
      <c r="G1247" s="2">
        <f t="shared" si="24"/>
        <v>148.91448000000003</v>
      </c>
      <c r="H1247" s="2">
        <f t="shared" si="23"/>
        <v>7.0000000000050022E-2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6499.36</v>
      </c>
      <c r="D1262" s="1">
        <f>BILANCA!E286</f>
        <v>8955.1200000000008</v>
      </c>
      <c r="E1262" s="1">
        <v>0</v>
      </c>
      <c r="F1262" s="1">
        <v>0</v>
      </c>
      <c r="G1262" s="2">
        <f t="shared" si="24"/>
        <v>6810.2784000000011</v>
      </c>
      <c r="H1262" s="2">
        <f t="shared" si="23"/>
        <v>0.48000000000047294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156.13</v>
      </c>
      <c r="D1263" s="1">
        <f>BILANCA!E287</f>
        <v>0</v>
      </c>
      <c r="E1263" s="1">
        <v>0</v>
      </c>
      <c r="F1263" s="1">
        <v>0</v>
      </c>
      <c r="G1263" s="2">
        <f t="shared" si="24"/>
        <v>43.7164</v>
      </c>
      <c r="H1263" s="2">
        <f t="shared" si="23"/>
        <v>0.12999999999999545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240132.81</v>
      </c>
      <c r="D1264" s="1">
        <f>BILANCA!E288</f>
        <v>278694.81</v>
      </c>
      <c r="E1264" s="1">
        <v>0</v>
      </c>
      <c r="F1264" s="1">
        <v>0</v>
      </c>
      <c r="G1264" s="2">
        <f t="shared" si="24"/>
        <v>224103.80283000003</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1081.49</v>
      </c>
      <c r="D1266" s="1">
        <f>BILANCA!E290</f>
        <v>520.24</v>
      </c>
      <c r="E1266" s="1">
        <v>0</v>
      </c>
      <c r="F1266" s="1">
        <v>0</v>
      </c>
      <c r="G1266" s="2">
        <f t="shared" si="24"/>
        <v>600.5175099999999</v>
      </c>
      <c r="H1266" s="2">
        <f t="shared" si="23"/>
        <v>0.73000000000001819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40.700000000000003</v>
      </c>
      <c r="D1274" s="1">
        <f>BILANCA!E298</f>
        <v>70.319999999999993</v>
      </c>
      <c r="E1274" s="1">
        <v>0</v>
      </c>
      <c r="F1274" s="1">
        <v>0</v>
      </c>
      <c r="G1274" s="2">
        <f t="shared" si="24"/>
        <v>52.769939999999991</v>
      </c>
      <c r="H1274" s="2">
        <f t="shared" si="23"/>
        <v>0.61999999999999034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207.01</v>
      </c>
      <c r="D1275" s="1">
        <f>BILANCA!E299</f>
        <v>189.83</v>
      </c>
      <c r="E1275" s="1">
        <v>0</v>
      </c>
      <c r="F1275" s="1">
        <v>0</v>
      </c>
      <c r="G1275" s="2">
        <f t="shared" si="24"/>
        <v>171.30763999999999</v>
      </c>
      <c r="H1275" s="2">
        <f t="shared" si="23"/>
        <v>0.1799999999999784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18362.240000000002</v>
      </c>
      <c r="D1278" s="1">
        <f>BILANCA!E302</f>
        <v>97.93</v>
      </c>
      <c r="E1278" s="1">
        <v>0</v>
      </c>
      <c r="F1278" s="1">
        <v>0</v>
      </c>
      <c r="G1278" s="2">
        <f t="shared" si="24"/>
        <v>5474.6395000000002</v>
      </c>
      <c r="H1278" s="2">
        <f t="shared" si="23"/>
        <v>0.31000000000159389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2602537.9700000002</v>
      </c>
      <c r="D1408" s="1">
        <f>'RAS-funkcijski'!E114</f>
        <v>3272703.6500000004</v>
      </c>
      <c r="E1408" s="1">
        <v>0</v>
      </c>
      <c r="F1408" s="1">
        <v>0</v>
      </c>
      <c r="G1408" s="2">
        <f t="shared" si="24"/>
        <v>1006273.9797</v>
      </c>
      <c r="H1408" s="2">
        <f t="shared" si="27"/>
        <v>0.37999999942258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2307470.87</v>
      </c>
      <c r="D1409" s="1">
        <f>'RAS-funkcijski'!E115</f>
        <v>2883399.6800000002</v>
      </c>
      <c r="E1409" s="1">
        <v>0</v>
      </c>
      <c r="F1409" s="1">
        <v>0</v>
      </c>
      <c r="G1409" s="2">
        <f t="shared" si="24"/>
        <v>896243.99553000007</v>
      </c>
      <c r="H1409" s="2">
        <f t="shared" si="27"/>
        <v>0.44999999972060323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2307470.87</v>
      </c>
      <c r="D1411" s="1">
        <f>'RAS-funkcijski'!E117</f>
        <v>2883399.6800000002</v>
      </c>
      <c r="E1411" s="1">
        <v>0</v>
      </c>
      <c r="F1411" s="1">
        <v>0</v>
      </c>
      <c r="G1411" s="2">
        <f t="shared" si="24"/>
        <v>912392.53599000012</v>
      </c>
      <c r="H1411" s="2">
        <f t="shared" si="27"/>
        <v>0.44999999972060323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295067.09999999998</v>
      </c>
      <c r="D1420" s="1">
        <f>'RAS-funkcijski'!E126</f>
        <v>389303.97</v>
      </c>
      <c r="E1420" s="1">
        <v>0</v>
      </c>
      <c r="F1420" s="1">
        <v>0</v>
      </c>
      <c r="G1420" s="2">
        <f t="shared" si="24"/>
        <v>130988.35487999998</v>
      </c>
      <c r="H1420" s="2">
        <f t="shared" si="27"/>
        <v>0.13000000000465661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2602537.9700000002</v>
      </c>
      <c r="D1435" s="13">
        <f>'RAS-funkcijski'!E141</f>
        <v>3272703.6500000004</v>
      </c>
      <c r="E1435" s="13">
        <v>0</v>
      </c>
      <c r="F1435" s="13">
        <v>0</v>
      </c>
      <c r="G1435" s="14">
        <f t="shared" si="24"/>
        <v>1253268.5019900003</v>
      </c>
      <c r="H1435" s="14">
        <f t="shared" si="27"/>
        <v>0.37999999942258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53450.94</v>
      </c>
      <c r="D1436" s="6">
        <f>'P-VRIO'!E5</f>
        <v>15.86</v>
      </c>
      <c r="E1436" s="6">
        <v>0</v>
      </c>
      <c r="F1436" s="6">
        <v>0</v>
      </c>
      <c r="G1436" s="7">
        <f t="shared" si="24"/>
        <v>53.482660000000003</v>
      </c>
      <c r="H1436" s="7">
        <f t="shared" si="27"/>
        <v>0.19999999999767226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53450.94</v>
      </c>
      <c r="D1453" s="1">
        <f>'P-VRIO'!E22</f>
        <v>15.86</v>
      </c>
      <c r="E1453" s="1">
        <v>0</v>
      </c>
      <c r="F1453" s="1">
        <v>0</v>
      </c>
      <c r="G1453" s="2">
        <f t="shared" si="24"/>
        <v>962.68787999999995</v>
      </c>
      <c r="H1453" s="2">
        <f t="shared" si="27"/>
        <v>0.19999999999767226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53450.94</v>
      </c>
      <c r="D1454" s="1">
        <f>'P-VRIO'!E23</f>
        <v>0</v>
      </c>
      <c r="E1454" s="1">
        <v>0</v>
      </c>
      <c r="F1454" s="1">
        <v>0</v>
      </c>
      <c r="G1454" s="2">
        <f t="shared" si="24"/>
        <v>1015.56786</v>
      </c>
      <c r="H1454" s="2">
        <f t="shared" si="27"/>
        <v>5.9999999997671694E-2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53450.94</v>
      </c>
      <c r="D1456" s="1">
        <f>'P-VRIO'!E25</f>
        <v>0</v>
      </c>
      <c r="E1456" s="1">
        <v>0</v>
      </c>
      <c r="F1456" s="1">
        <v>0</v>
      </c>
      <c r="G1456" s="2">
        <f t="shared" si="24"/>
        <v>1122.4697400000002</v>
      </c>
      <c r="H1456" s="2">
        <f t="shared" si="27"/>
        <v>5.9999999997671694E-2</v>
      </c>
      <c r="I1456" s="10">
        <f t="shared" si="30"/>
        <v>67.348184397386561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15.86</v>
      </c>
      <c r="E1461" s="1">
        <v>0</v>
      </c>
      <c r="F1461" s="1">
        <v>0</v>
      </c>
      <c r="G1461" s="2">
        <f t="shared" si="24"/>
        <v>0.8247199999999999</v>
      </c>
      <c r="H1461" s="2">
        <f t="shared" si="27"/>
        <v>0.14000000000000057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15.86</v>
      </c>
      <c r="E1467" s="1">
        <v>0</v>
      </c>
      <c r="F1467" s="1">
        <v>0</v>
      </c>
      <c r="G1467" s="2">
        <f t="shared" si="24"/>
        <v>1.0150399999999999</v>
      </c>
      <c r="H1467" s="2">
        <f t="shared" si="27"/>
        <v>0.14000000000000057</v>
      </c>
      <c r="I1467" s="10">
        <f t="shared" si="31"/>
        <v>0.14210560000000058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241370.43</v>
      </c>
      <c r="D1480" s="6"/>
      <c r="E1480" s="6">
        <v>0</v>
      </c>
      <c r="F1480" s="6">
        <v>0</v>
      </c>
      <c r="G1480" s="7">
        <f t="shared" ref="G1480:G1580" si="34">B1480/1000*C1480</f>
        <v>241.37043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3310067.42</v>
      </c>
      <c r="D1481" s="1">
        <v>0</v>
      </c>
      <c r="E1481" s="1">
        <v>0</v>
      </c>
      <c r="F1481" s="1">
        <v>0</v>
      </c>
      <c r="G1481" s="2">
        <f t="shared" si="34"/>
        <v>6620.1348399999997</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6343.54</v>
      </c>
      <c r="D1482" s="1">
        <v>0</v>
      </c>
      <c r="E1482" s="1">
        <v>0</v>
      </c>
      <c r="F1482" s="1">
        <v>0</v>
      </c>
      <c r="G1482" s="2">
        <f t="shared" si="34"/>
        <v>19.030619999999999</v>
      </c>
      <c r="H1482" s="2">
        <f t="shared" si="35"/>
        <v>0.46000000000003638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3240699.84</v>
      </c>
      <c r="D1483" s="1">
        <v>0</v>
      </c>
      <c r="E1483" s="1">
        <v>0</v>
      </c>
      <c r="F1483" s="1">
        <v>0</v>
      </c>
      <c r="G1483" s="2">
        <f t="shared" si="34"/>
        <v>12962.799359999999</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2602750.11</v>
      </c>
      <c r="D1484" s="1">
        <v>0</v>
      </c>
      <c r="E1484" s="1">
        <v>0</v>
      </c>
      <c r="F1484" s="1">
        <v>0</v>
      </c>
      <c r="G1484" s="2">
        <f t="shared" si="34"/>
        <v>13013.750549999999</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598706.29</v>
      </c>
      <c r="D1485" s="1">
        <v>0</v>
      </c>
      <c r="E1485" s="1">
        <v>0</v>
      </c>
      <c r="F1485" s="1">
        <v>0</v>
      </c>
      <c r="G1485" s="2">
        <f t="shared" si="34"/>
        <v>3592.2377400000005</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357.36</v>
      </c>
      <c r="D1486" s="1">
        <v>0</v>
      </c>
      <c r="E1486" s="1">
        <v>0</v>
      </c>
      <c r="F1486" s="1">
        <v>0</v>
      </c>
      <c r="G1486" s="2">
        <f t="shared" si="34"/>
        <v>2.5015200000000002</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36915.160000000003</v>
      </c>
      <c r="D1489" s="1">
        <v>0</v>
      </c>
      <c r="E1489" s="1">
        <v>0</v>
      </c>
      <c r="F1489" s="1">
        <v>0</v>
      </c>
      <c r="G1489" s="2">
        <f t="shared" si="34"/>
        <v>369.15160000000003</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1970.92</v>
      </c>
      <c r="D1491" s="1">
        <v>0</v>
      </c>
      <c r="E1491" s="1">
        <v>0</v>
      </c>
      <c r="F1491" s="1">
        <v>0</v>
      </c>
      <c r="G1491" s="2">
        <f t="shared" si="34"/>
        <v>23.651040000000002</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63024.04</v>
      </c>
      <c r="D1492" s="1">
        <v>0</v>
      </c>
      <c r="E1492" s="1">
        <v>0</v>
      </c>
      <c r="F1492" s="1">
        <v>0</v>
      </c>
      <c r="G1492" s="2">
        <f t="shared" si="34"/>
        <v>819.31251999999995</v>
      </c>
      <c r="H1492" s="2">
        <f t="shared" si="35"/>
        <v>4.0000000000873115E-2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3272222.8</v>
      </c>
      <c r="D1499" s="1">
        <v>0</v>
      </c>
      <c r="E1499" s="1">
        <v>0</v>
      </c>
      <c r="F1499" s="1">
        <v>0</v>
      </c>
      <c r="G1499" s="2">
        <f t="shared" si="34"/>
        <v>65444.455999999998</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24554.71</v>
      </c>
      <c r="D1500" s="1">
        <v>0</v>
      </c>
      <c r="E1500" s="1">
        <v>0</v>
      </c>
      <c r="F1500" s="1">
        <v>0</v>
      </c>
      <c r="G1500" s="2">
        <f t="shared" si="34"/>
        <v>515.64891</v>
      </c>
      <c r="H1500" s="2">
        <f t="shared" si="35"/>
        <v>0.29000000000087311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3184082.8</v>
      </c>
      <c r="D1501" s="1">
        <v>0</v>
      </c>
      <c r="E1501" s="1">
        <v>0</v>
      </c>
      <c r="F1501" s="1">
        <v>0</v>
      </c>
      <c r="G1501" s="2">
        <f t="shared" si="34"/>
        <v>70049.821599999996</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2562767.5099999998</v>
      </c>
      <c r="D1502" s="1">
        <v>0</v>
      </c>
      <c r="E1502" s="1">
        <v>0</v>
      </c>
      <c r="F1502" s="1">
        <v>0</v>
      </c>
      <c r="G1502" s="2">
        <f t="shared" si="34"/>
        <v>58943.652729999994</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581966.67000000004</v>
      </c>
      <c r="D1503" s="1">
        <v>0</v>
      </c>
      <c r="E1503" s="1">
        <v>0</v>
      </c>
      <c r="F1503" s="1">
        <v>0</v>
      </c>
      <c r="G1503" s="2">
        <f t="shared" si="34"/>
        <v>13967.200080000001</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357.36</v>
      </c>
      <c r="D1504" s="1">
        <v>0</v>
      </c>
      <c r="E1504" s="1">
        <v>0</v>
      </c>
      <c r="F1504" s="1">
        <v>0</v>
      </c>
      <c r="G1504" s="2">
        <f t="shared" si="34"/>
        <v>8.9340000000000011</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36979.64</v>
      </c>
      <c r="D1507" s="1">
        <v>0</v>
      </c>
      <c r="E1507" s="1">
        <v>0</v>
      </c>
      <c r="F1507" s="1">
        <v>0</v>
      </c>
      <c r="G1507" s="2">
        <f t="shared" si="34"/>
        <v>1035.42992</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2011.62</v>
      </c>
      <c r="D1509" s="1">
        <v>0</v>
      </c>
      <c r="E1509" s="1">
        <v>0</v>
      </c>
      <c r="F1509" s="1">
        <v>0</v>
      </c>
      <c r="G1509" s="2">
        <f t="shared" si="34"/>
        <v>60.348599999999998</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63585.29</v>
      </c>
      <c r="D1510" s="1">
        <v>0</v>
      </c>
      <c r="E1510" s="1">
        <v>0</v>
      </c>
      <c r="F1510" s="1">
        <v>0</v>
      </c>
      <c r="G1510" s="2">
        <f t="shared" si="34"/>
        <v>1971.14399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279215.05000000028</v>
      </c>
      <c r="D1517" s="1">
        <v>0</v>
      </c>
      <c r="E1517" s="1">
        <v>0</v>
      </c>
      <c r="F1517" s="1">
        <v>0</v>
      </c>
      <c r="G1517" s="2">
        <f t="shared" si="34"/>
        <v>10610.17190000001</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279215.05</v>
      </c>
      <c r="D1576" s="1">
        <v>0</v>
      </c>
      <c r="E1576" s="1">
        <v>0</v>
      </c>
      <c r="F1576" s="1">
        <v>0</v>
      </c>
      <c r="G1576" s="2">
        <f t="shared" si="34"/>
        <v>27083.859850000001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358.08</v>
      </c>
      <c r="D1577" s="1">
        <v>0</v>
      </c>
      <c r="E1577" s="1">
        <v>0</v>
      </c>
      <c r="F1577" s="1">
        <v>0</v>
      </c>
      <c r="G1577" s="2">
        <f t="shared" si="34"/>
        <v>35.091839999999998</v>
      </c>
      <c r="H1577" s="2">
        <f t="shared" si="35"/>
        <v>7.9999999999984084E-2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278336.73</v>
      </c>
      <c r="D1578" s="1">
        <v>0</v>
      </c>
      <c r="E1578" s="1">
        <v>0</v>
      </c>
      <c r="F1578" s="1">
        <v>0</v>
      </c>
      <c r="G1578" s="2">
        <f t="shared" si="34"/>
        <v>27555.33627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520.24</v>
      </c>
      <c r="D1579" s="1">
        <v>0</v>
      </c>
      <c r="E1579" s="1">
        <v>0</v>
      </c>
      <c r="F1579" s="1">
        <v>0</v>
      </c>
      <c r="G1579" s="2">
        <f t="shared" si="34"/>
        <v>52.024000000000001</v>
      </c>
      <c r="H1579" s="2">
        <f t="shared" si="35"/>
        <v>0.24000000000000909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2573008</v>
      </c>
      <c r="I16" s="170">
        <f>'PR-RAS'!E6</f>
        <v>3250961.87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2553582.1900000004</v>
      </c>
      <c r="I17" s="170">
        <f>'PR-RAS'!E151</f>
        <v>3208922.6100000008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45011.45</v>
      </c>
      <c r="I19" s="171">
        <f>'PR-RAS'!E646</f>
        <v>67215.070000000516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2927340.2100000004</v>
      </c>
      <c r="I20" s="173">
        <f>BILANCA!E7</f>
        <v>2895452.94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197706.58000000002</v>
      </c>
      <c r="I21" s="175">
        <f>BILANCA!E68</f>
        <v>213885.44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241370.43</v>
      </c>
      <c r="I22" s="175">
        <f>BILANCA!E176</f>
        <v>279215.05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2883676.36</v>
      </c>
      <c r="I23" s="177">
        <f>BILANCA!E237</f>
        <v>2830123.33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2602537.9700000002</v>
      </c>
      <c r="I27" s="175">
        <f>'RAS-funkcijski'!E114</f>
        <v>3272703.6500000004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2602537.9700000002</v>
      </c>
      <c r="I28" s="179">
        <f>'RAS-funkcijski'!E141</f>
        <v>3272703.6500000004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53450.94</v>
      </c>
      <c r="I29" s="173">
        <f>'P-VRIO'!E5</f>
        <v>15.86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53450.94</v>
      </c>
      <c r="I30" s="175">
        <f>'P-VRIO'!E22</f>
        <v>15.86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241370.43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279215.05000000028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279215.05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99" zoomScaleNormal="100" workbookViewId="0">
      <selection activeCell="C758" sqref="C7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2573008</v>
      </c>
      <c r="E6" s="51">
        <f>E7+E44+E50+E82+E106+E124+E133+E139</f>
        <v>3250961.87</v>
      </c>
      <c r="F6" s="52">
        <f t="shared" ref="F6:F131" si="0">IF(D6&lt;&gt;0,IF(E6/D6&gt;=100,"&gt;&gt;100",E6/D6*100),"-")</f>
        <v>126.34868877205201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2213253.48</v>
      </c>
      <c r="E50" s="51">
        <f>E51+E54+E59+E62+E65+E68+E71+E74+E77</f>
        <v>2759932.13</v>
      </c>
      <c r="F50" s="52">
        <f t="shared" si="0"/>
        <v>124.70022773893932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2155031.61</v>
      </c>
      <c r="E68" s="51">
        <f t="shared" si="15"/>
        <v>2686804.2199999997</v>
      </c>
      <c r="F68" s="52">
        <f t="shared" si="0"/>
        <v>124.67586125105608</v>
      </c>
    </row>
    <row r="69" spans="1:6" ht="12.75" customHeight="1" x14ac:dyDescent="0.2">
      <c r="A69" s="53" t="s">
        <v>184</v>
      </c>
      <c r="B69" s="85" t="s">
        <v>185</v>
      </c>
      <c r="C69" s="50" t="s">
        <v>184</v>
      </c>
      <c r="D69" s="242">
        <v>2146708.9</v>
      </c>
      <c r="E69" s="242">
        <v>2674459.88</v>
      </c>
      <c r="F69" s="52">
        <f t="shared" si="0"/>
        <v>124.58418931416364</v>
      </c>
    </row>
    <row r="70" spans="1:6" ht="24" x14ac:dyDescent="0.2">
      <c r="A70" s="53" t="s">
        <v>186</v>
      </c>
      <c r="B70" s="85" t="s">
        <v>187</v>
      </c>
      <c r="C70" s="50" t="s">
        <v>186</v>
      </c>
      <c r="D70" s="242">
        <v>8322.7099999999991</v>
      </c>
      <c r="E70" s="242">
        <v>12344.34</v>
      </c>
      <c r="F70" s="52">
        <f t="shared" si="0"/>
        <v>148.32115981453157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58221.87</v>
      </c>
      <c r="E77" s="51">
        <f t="shared" si="18"/>
        <v>73127.91</v>
      </c>
      <c r="F77" s="52">
        <f t="shared" si="0"/>
        <v>125.60213198236332</v>
      </c>
    </row>
    <row r="78" spans="1:6" ht="12.75" customHeight="1" x14ac:dyDescent="0.2">
      <c r="A78" s="53">
        <v>6391</v>
      </c>
      <c r="B78" s="85" t="s">
        <v>202</v>
      </c>
      <c r="C78" s="50" t="s">
        <v>203</v>
      </c>
      <c r="D78" s="242">
        <v>12669.47</v>
      </c>
      <c r="E78" s="242">
        <v>13376.94</v>
      </c>
      <c r="F78" s="52">
        <f t="shared" si="0"/>
        <v>105.58405363444565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45552.4</v>
      </c>
      <c r="E80" s="242">
        <v>59750.97</v>
      </c>
      <c r="F80" s="52">
        <f t="shared" si="0"/>
        <v>131.16975175841446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17934</v>
      </c>
      <c r="E106" s="51">
        <f t="shared" si="23"/>
        <v>15950.6</v>
      </c>
      <c r="F106" s="52">
        <f t="shared" si="0"/>
        <v>88.940559830489576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17934</v>
      </c>
      <c r="E112" s="51">
        <f t="shared" si="25"/>
        <v>15950.6</v>
      </c>
      <c r="F112" s="52">
        <f t="shared" si="0"/>
        <v>88.940559830489576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17934</v>
      </c>
      <c r="E117" s="242">
        <v>15950.6</v>
      </c>
      <c r="F117" s="52">
        <f t="shared" si="0"/>
        <v>88.940559830489576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14445.36</v>
      </c>
      <c r="E124" s="51">
        <f t="shared" si="27"/>
        <v>15569.54</v>
      </c>
      <c r="F124" s="52">
        <f t="shared" si="0"/>
        <v>107.78229133784136</v>
      </c>
    </row>
    <row r="125" spans="1:6" ht="12.75" customHeight="1" x14ac:dyDescent="0.2">
      <c r="A125" s="53">
        <v>661</v>
      </c>
      <c r="B125" s="86" t="s">
        <v>296</v>
      </c>
      <c r="C125" s="50" t="s">
        <v>297</v>
      </c>
      <c r="D125" s="51">
        <f t="shared" ref="D125:E125" si="28">SUM(D126:D127)</f>
        <v>4917.3599999999997</v>
      </c>
      <c r="E125" s="51">
        <f t="shared" si="28"/>
        <v>7381.57</v>
      </c>
      <c r="F125" s="52">
        <f t="shared" si="0"/>
        <v>150.11245871768594</v>
      </c>
    </row>
    <row r="126" spans="1:6" ht="12.75" customHeight="1" x14ac:dyDescent="0.2">
      <c r="A126" s="53">
        <v>6614</v>
      </c>
      <c r="B126" s="86" t="s">
        <v>298</v>
      </c>
      <c r="C126" s="50" t="s">
        <v>299</v>
      </c>
      <c r="D126" s="242">
        <v>0</v>
      </c>
      <c r="E126" s="242">
        <v>381.09</v>
      </c>
      <c r="F126" s="52" t="str">
        <f t="shared" si="0"/>
        <v>-</v>
      </c>
    </row>
    <row r="127" spans="1:6" ht="12.75" customHeight="1" x14ac:dyDescent="0.2">
      <c r="A127" s="53">
        <v>6615</v>
      </c>
      <c r="B127" s="86" t="s">
        <v>300</v>
      </c>
      <c r="C127" s="50" t="s">
        <v>301</v>
      </c>
      <c r="D127" s="242">
        <v>4917.3599999999997</v>
      </c>
      <c r="E127" s="242">
        <v>7000.48</v>
      </c>
      <c r="F127" s="52">
        <f t="shared" si="0"/>
        <v>142.36256853270862</v>
      </c>
    </row>
    <row r="128" spans="1:6" ht="24" x14ac:dyDescent="0.2">
      <c r="A128" s="53">
        <v>663</v>
      </c>
      <c r="B128" s="231" t="s">
        <v>302</v>
      </c>
      <c r="C128" s="50" t="s">
        <v>303</v>
      </c>
      <c r="D128" s="51">
        <f t="shared" ref="D128:E128" si="29">SUM(D129:D132)</f>
        <v>9528</v>
      </c>
      <c r="E128" s="51">
        <f t="shared" si="29"/>
        <v>8187.97</v>
      </c>
      <c r="F128" s="52">
        <f t="shared" si="0"/>
        <v>85.935873215785051</v>
      </c>
    </row>
    <row r="129" spans="1:6" ht="12.75" customHeight="1" x14ac:dyDescent="0.2">
      <c r="A129" s="53">
        <v>6631</v>
      </c>
      <c r="B129" s="86" t="s">
        <v>304</v>
      </c>
      <c r="C129" s="50" t="s">
        <v>305</v>
      </c>
      <c r="D129" s="242">
        <v>7732.21</v>
      </c>
      <c r="E129" s="242">
        <v>6930.97</v>
      </c>
      <c r="F129" s="52">
        <f t="shared" si="0"/>
        <v>89.63763270785455</v>
      </c>
    </row>
    <row r="130" spans="1:6" ht="12.75" customHeight="1" x14ac:dyDescent="0.2">
      <c r="A130" s="53">
        <v>6632</v>
      </c>
      <c r="B130" s="232" t="s">
        <v>306</v>
      </c>
      <c r="C130" s="50" t="s">
        <v>307</v>
      </c>
      <c r="D130" s="242">
        <v>1795.79</v>
      </c>
      <c r="E130" s="242">
        <v>1257</v>
      </c>
      <c r="F130" s="52">
        <f t="shared" si="0"/>
        <v>69.997048652682111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327375.15999999997</v>
      </c>
      <c r="E133" s="51">
        <f t="shared" si="30"/>
        <v>459509.60000000003</v>
      </c>
      <c r="F133" s="52">
        <f t="shared" ref="F133:F223" si="31">IF(D133&lt;&gt;0,IF(E133/D133&gt;=100,"&gt;&gt;100",E133/D133*100),"-")</f>
        <v>140.36177943372371</v>
      </c>
    </row>
    <row r="134" spans="1:6" ht="24" x14ac:dyDescent="0.2">
      <c r="A134" s="53">
        <v>671</v>
      </c>
      <c r="B134" s="232" t="s">
        <v>314</v>
      </c>
      <c r="C134" s="50" t="s">
        <v>315</v>
      </c>
      <c r="D134" s="51">
        <f t="shared" ref="D134:E134" si="32">SUM(D135:D137)</f>
        <v>327375.15999999997</v>
      </c>
      <c r="E134" s="51">
        <f t="shared" si="32"/>
        <v>459509.60000000003</v>
      </c>
      <c r="F134" s="52">
        <f t="shared" si="31"/>
        <v>140.36177943372371</v>
      </c>
    </row>
    <row r="135" spans="1:6" ht="12.75" customHeight="1" x14ac:dyDescent="0.2">
      <c r="A135" s="53">
        <v>6711</v>
      </c>
      <c r="B135" s="85" t="s">
        <v>316</v>
      </c>
      <c r="C135" s="50" t="s">
        <v>317</v>
      </c>
      <c r="D135" s="242">
        <v>300947.71999999997</v>
      </c>
      <c r="E135" s="242">
        <v>413143.78</v>
      </c>
      <c r="F135" s="52">
        <f t="shared" si="31"/>
        <v>137.2809137746583</v>
      </c>
    </row>
    <row r="136" spans="1:6" ht="24" x14ac:dyDescent="0.2">
      <c r="A136" s="53">
        <v>6712</v>
      </c>
      <c r="B136" s="232" t="s">
        <v>318</v>
      </c>
      <c r="C136" s="50" t="s">
        <v>319</v>
      </c>
      <c r="D136" s="242">
        <v>26427.439999999999</v>
      </c>
      <c r="E136" s="242">
        <v>46365.82</v>
      </c>
      <c r="F136" s="52">
        <f t="shared" si="31"/>
        <v>175.44574881259783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2553582.1900000004</v>
      </c>
      <c r="E151" s="51">
        <f t="shared" si="35"/>
        <v>3208922.6100000008</v>
      </c>
      <c r="F151" s="52">
        <f t="shared" si="31"/>
        <v>125.66357263010204</v>
      </c>
    </row>
    <row r="152" spans="1:6" ht="12.75" customHeight="1" x14ac:dyDescent="0.2">
      <c r="A152" s="53">
        <v>31</v>
      </c>
      <c r="B152" s="85" t="s">
        <v>349</v>
      </c>
      <c r="C152" s="50" t="s">
        <v>35</v>
      </c>
      <c r="D152" s="51">
        <f t="shared" ref="D152:E152" si="36">D153+D158+D159</f>
        <v>2025984.0700000003</v>
      </c>
      <c r="E152" s="51">
        <f t="shared" si="36"/>
        <v>2563288.77</v>
      </c>
      <c r="F152" s="52">
        <f t="shared" si="31"/>
        <v>126.52067743059794</v>
      </c>
    </row>
    <row r="153" spans="1:6" ht="12.75" customHeight="1" x14ac:dyDescent="0.2">
      <c r="A153" s="53">
        <v>311</v>
      </c>
      <c r="B153" s="85" t="s">
        <v>350</v>
      </c>
      <c r="C153" s="50" t="s">
        <v>351</v>
      </c>
      <c r="D153" s="51">
        <f t="shared" ref="D153:E153" si="37">SUM(D154:D157)</f>
        <v>1672200.36</v>
      </c>
      <c r="E153" s="51">
        <f t="shared" si="37"/>
        <v>2127912.91</v>
      </c>
      <c r="F153" s="52">
        <f t="shared" si="31"/>
        <v>127.25226957850913</v>
      </c>
    </row>
    <row r="154" spans="1:6" ht="12.75" customHeight="1" x14ac:dyDescent="0.2">
      <c r="A154" s="53">
        <v>3111</v>
      </c>
      <c r="B154" s="85" t="s">
        <v>352</v>
      </c>
      <c r="C154" s="50" t="s">
        <v>353</v>
      </c>
      <c r="D154" s="242">
        <v>1610269.59</v>
      </c>
      <c r="E154" s="242">
        <v>2039556.7</v>
      </c>
      <c r="F154" s="52">
        <f t="shared" si="31"/>
        <v>126.65933162160752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54065.65</v>
      </c>
      <c r="E156" s="242">
        <v>77572.67</v>
      </c>
      <c r="F156" s="52">
        <f t="shared" si="31"/>
        <v>143.47865974051916</v>
      </c>
    </row>
    <row r="157" spans="1:6" ht="12.75" customHeight="1" x14ac:dyDescent="0.2">
      <c r="A157" s="53">
        <v>3114</v>
      </c>
      <c r="B157" s="85" t="s">
        <v>358</v>
      </c>
      <c r="C157" s="50" t="s">
        <v>359</v>
      </c>
      <c r="D157" s="242">
        <v>7865.12</v>
      </c>
      <c r="E157" s="242">
        <v>10783.54</v>
      </c>
      <c r="F157" s="52">
        <f t="shared" si="31"/>
        <v>137.10585471041765</v>
      </c>
    </row>
    <row r="158" spans="1:6" ht="12.75" customHeight="1" x14ac:dyDescent="0.2">
      <c r="A158" s="53">
        <v>312</v>
      </c>
      <c r="B158" s="85" t="s">
        <v>360</v>
      </c>
      <c r="C158" s="50" t="s">
        <v>361</v>
      </c>
      <c r="D158" s="242">
        <v>88179.85</v>
      </c>
      <c r="E158" s="242">
        <v>99823.27</v>
      </c>
      <c r="F158" s="52">
        <f t="shared" si="31"/>
        <v>113.2041730622132</v>
      </c>
    </row>
    <row r="159" spans="1:6" ht="12.75" customHeight="1" x14ac:dyDescent="0.2">
      <c r="A159" s="53">
        <v>313</v>
      </c>
      <c r="B159" s="85" t="s">
        <v>362</v>
      </c>
      <c r="C159" s="50" t="s">
        <v>363</v>
      </c>
      <c r="D159" s="51">
        <f t="shared" ref="D159:E159" si="38">SUM(D160:D162)</f>
        <v>265603.86000000004</v>
      </c>
      <c r="E159" s="51">
        <f t="shared" si="38"/>
        <v>335552.58999999997</v>
      </c>
      <c r="F159" s="52">
        <f t="shared" si="31"/>
        <v>126.33573548215749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265600.77</v>
      </c>
      <c r="E161" s="242">
        <v>335542.24</v>
      </c>
      <c r="F161" s="52">
        <f t="shared" si="31"/>
        <v>126.33330844635728</v>
      </c>
    </row>
    <row r="162" spans="1:6" ht="12.75" customHeight="1" x14ac:dyDescent="0.2">
      <c r="A162" s="53">
        <v>3133</v>
      </c>
      <c r="B162" s="85" t="s">
        <v>367</v>
      </c>
      <c r="C162" s="50" t="s">
        <v>368</v>
      </c>
      <c r="D162" s="242">
        <v>3.09</v>
      </c>
      <c r="E162" s="242">
        <v>10.35</v>
      </c>
      <c r="F162" s="52">
        <f t="shared" si="31"/>
        <v>334.95145631067959</v>
      </c>
    </row>
    <row r="163" spans="1:6" ht="12.75" customHeight="1" x14ac:dyDescent="0.2">
      <c r="A163" s="53">
        <v>32</v>
      </c>
      <c r="B163" s="85" t="s">
        <v>369</v>
      </c>
      <c r="C163" s="50" t="s">
        <v>370</v>
      </c>
      <c r="D163" s="51">
        <f t="shared" ref="D163:E163" si="39">D164+D169+D177+D187+D188</f>
        <v>493493.56</v>
      </c>
      <c r="E163" s="51">
        <f t="shared" si="39"/>
        <v>606555.76</v>
      </c>
      <c r="F163" s="52">
        <f t="shared" si="31"/>
        <v>122.91057253107822</v>
      </c>
    </row>
    <row r="164" spans="1:6" ht="12.75" customHeight="1" x14ac:dyDescent="0.2">
      <c r="A164" s="53">
        <v>321</v>
      </c>
      <c r="B164" s="85" t="s">
        <v>371</v>
      </c>
      <c r="C164" s="50" t="s">
        <v>372</v>
      </c>
      <c r="D164" s="51">
        <f t="shared" ref="D164:E164" si="40">SUM(D165:D168)</f>
        <v>46230.99</v>
      </c>
      <c r="E164" s="51">
        <f t="shared" si="40"/>
        <v>48729.29</v>
      </c>
      <c r="F164" s="52">
        <f t="shared" si="31"/>
        <v>105.40395089960219</v>
      </c>
    </row>
    <row r="165" spans="1:6" ht="12.75" customHeight="1" x14ac:dyDescent="0.2">
      <c r="A165" s="53">
        <v>3211</v>
      </c>
      <c r="B165" s="85" t="s">
        <v>373</v>
      </c>
      <c r="C165" s="50" t="s">
        <v>374</v>
      </c>
      <c r="D165" s="242">
        <v>17893.099999999999</v>
      </c>
      <c r="E165" s="242">
        <v>17392.36</v>
      </c>
      <c r="F165" s="52">
        <f t="shared" si="31"/>
        <v>97.201491077566232</v>
      </c>
    </row>
    <row r="166" spans="1:6" ht="12.75" customHeight="1" x14ac:dyDescent="0.2">
      <c r="A166" s="53">
        <v>3212</v>
      </c>
      <c r="B166" s="85" t="s">
        <v>375</v>
      </c>
      <c r="C166" s="50" t="s">
        <v>376</v>
      </c>
      <c r="D166" s="242">
        <v>27330.81</v>
      </c>
      <c r="E166" s="242">
        <v>29380.91</v>
      </c>
      <c r="F166" s="52">
        <f t="shared" si="31"/>
        <v>107.50105832940919</v>
      </c>
    </row>
    <row r="167" spans="1:6" ht="12.75" customHeight="1" x14ac:dyDescent="0.2">
      <c r="A167" s="53">
        <v>3213</v>
      </c>
      <c r="B167" s="85" t="s">
        <v>377</v>
      </c>
      <c r="C167" s="50" t="s">
        <v>378</v>
      </c>
      <c r="D167" s="242">
        <v>975.88</v>
      </c>
      <c r="E167" s="242">
        <v>1872.52</v>
      </c>
      <c r="F167" s="52">
        <f t="shared" si="31"/>
        <v>191.88014919867194</v>
      </c>
    </row>
    <row r="168" spans="1:6" ht="12.75" customHeight="1" x14ac:dyDescent="0.2">
      <c r="A168" s="53">
        <v>3214</v>
      </c>
      <c r="B168" s="85" t="s">
        <v>379</v>
      </c>
      <c r="C168" s="50" t="s">
        <v>380</v>
      </c>
      <c r="D168" s="242">
        <v>31.2</v>
      </c>
      <c r="E168" s="242">
        <v>83.5</v>
      </c>
      <c r="F168" s="52">
        <f t="shared" si="31"/>
        <v>267.62820512820514</v>
      </c>
    </row>
    <row r="169" spans="1:6" ht="12.75" customHeight="1" x14ac:dyDescent="0.2">
      <c r="A169" s="53">
        <v>322</v>
      </c>
      <c r="B169" s="85" t="s">
        <v>381</v>
      </c>
      <c r="C169" s="50" t="s">
        <v>382</v>
      </c>
      <c r="D169" s="51">
        <f t="shared" ref="D169:E169" si="41">SUM(D170:D176)</f>
        <v>240052.54</v>
      </c>
      <c r="E169" s="51">
        <f t="shared" si="41"/>
        <v>263250.75</v>
      </c>
      <c r="F169" s="52">
        <f t="shared" si="31"/>
        <v>109.66380526529733</v>
      </c>
    </row>
    <row r="170" spans="1:6" ht="12.75" customHeight="1" x14ac:dyDescent="0.2">
      <c r="A170" s="53">
        <v>3221</v>
      </c>
      <c r="B170" s="85" t="s">
        <v>383</v>
      </c>
      <c r="C170" s="50" t="s">
        <v>384</v>
      </c>
      <c r="D170" s="242">
        <v>21025.29</v>
      </c>
      <c r="E170" s="242">
        <v>23913.4</v>
      </c>
      <c r="F170" s="52">
        <f t="shared" si="31"/>
        <v>113.73636225707232</v>
      </c>
    </row>
    <row r="171" spans="1:6" ht="12.75" customHeight="1" x14ac:dyDescent="0.2">
      <c r="A171" s="53">
        <v>3222</v>
      </c>
      <c r="B171" s="85" t="s">
        <v>385</v>
      </c>
      <c r="C171" s="50" t="s">
        <v>386</v>
      </c>
      <c r="D171" s="242">
        <v>179701.74</v>
      </c>
      <c r="E171" s="242">
        <v>194024.58</v>
      </c>
      <c r="F171" s="52">
        <f t="shared" si="31"/>
        <v>107.97034018702323</v>
      </c>
    </row>
    <row r="172" spans="1:6" ht="12.75" customHeight="1" x14ac:dyDescent="0.2">
      <c r="A172" s="53">
        <v>3223</v>
      </c>
      <c r="B172" s="85" t="s">
        <v>387</v>
      </c>
      <c r="C172" s="50" t="s">
        <v>388</v>
      </c>
      <c r="D172" s="242">
        <v>32884.400000000001</v>
      </c>
      <c r="E172" s="242">
        <v>37721.120000000003</v>
      </c>
      <c r="F172" s="52">
        <f t="shared" si="31"/>
        <v>114.70825072070647</v>
      </c>
    </row>
    <row r="173" spans="1:6" ht="12.75" customHeight="1" x14ac:dyDescent="0.2">
      <c r="A173" s="53">
        <v>3224</v>
      </c>
      <c r="B173" s="85" t="s">
        <v>389</v>
      </c>
      <c r="C173" s="50" t="s">
        <v>390</v>
      </c>
      <c r="D173" s="242">
        <v>2221.1</v>
      </c>
      <c r="E173" s="242">
        <v>2484.89</v>
      </c>
      <c r="F173" s="52">
        <f t="shared" si="31"/>
        <v>111.87654765656656</v>
      </c>
    </row>
    <row r="174" spans="1:6" ht="12.75" customHeight="1" x14ac:dyDescent="0.2">
      <c r="A174" s="53">
        <v>3225</v>
      </c>
      <c r="B174" s="85" t="s">
        <v>391</v>
      </c>
      <c r="C174" s="50" t="s">
        <v>392</v>
      </c>
      <c r="D174" s="242">
        <v>3648.2</v>
      </c>
      <c r="E174" s="242">
        <v>3141.18</v>
      </c>
      <c r="F174" s="52">
        <f t="shared" si="31"/>
        <v>86.102187380077851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571.80999999999995</v>
      </c>
      <c r="E176" s="242">
        <v>1965.58</v>
      </c>
      <c r="F176" s="52">
        <f t="shared" si="31"/>
        <v>343.74704884489609</v>
      </c>
    </row>
    <row r="177" spans="1:6" ht="12.75" customHeight="1" x14ac:dyDescent="0.2">
      <c r="A177" s="53">
        <v>323</v>
      </c>
      <c r="B177" s="85" t="s">
        <v>397</v>
      </c>
      <c r="C177" s="50" t="s">
        <v>398</v>
      </c>
      <c r="D177" s="51">
        <f t="shared" ref="D177:E177" si="42">SUM(D178:D186)</f>
        <v>187961.85</v>
      </c>
      <c r="E177" s="51">
        <f t="shared" si="42"/>
        <v>275248.24000000005</v>
      </c>
      <c r="F177" s="52">
        <f t="shared" si="31"/>
        <v>146.43835437882743</v>
      </c>
    </row>
    <row r="178" spans="1:6" ht="12.75" customHeight="1" x14ac:dyDescent="0.2">
      <c r="A178" s="53">
        <v>3231</v>
      </c>
      <c r="B178" s="85" t="s">
        <v>399</v>
      </c>
      <c r="C178" s="50" t="s">
        <v>400</v>
      </c>
      <c r="D178" s="242">
        <v>125658.85</v>
      </c>
      <c r="E178" s="242">
        <v>205948.51</v>
      </c>
      <c r="F178" s="52">
        <f t="shared" si="31"/>
        <v>163.89495049493132</v>
      </c>
    </row>
    <row r="179" spans="1:6" ht="12.75" customHeight="1" x14ac:dyDescent="0.2">
      <c r="A179" s="53">
        <v>3232</v>
      </c>
      <c r="B179" s="85" t="s">
        <v>401</v>
      </c>
      <c r="C179" s="50" t="s">
        <v>402</v>
      </c>
      <c r="D179" s="242">
        <v>17057.990000000002</v>
      </c>
      <c r="E179" s="242">
        <v>20864.66</v>
      </c>
      <c r="F179" s="52">
        <f t="shared" si="31"/>
        <v>122.31605247746069</v>
      </c>
    </row>
    <row r="180" spans="1:6" ht="12.75" customHeight="1" x14ac:dyDescent="0.2">
      <c r="A180" s="53">
        <v>3233</v>
      </c>
      <c r="B180" s="85" t="s">
        <v>403</v>
      </c>
      <c r="C180" s="50" t="s">
        <v>404</v>
      </c>
      <c r="D180" s="242">
        <v>1395.81</v>
      </c>
      <c r="E180" s="242">
        <v>1775.4</v>
      </c>
      <c r="F180" s="52">
        <f t="shared" si="31"/>
        <v>127.19496206503752</v>
      </c>
    </row>
    <row r="181" spans="1:6" ht="12.75" customHeight="1" x14ac:dyDescent="0.2">
      <c r="A181" s="53">
        <v>3234</v>
      </c>
      <c r="B181" s="85" t="s">
        <v>405</v>
      </c>
      <c r="C181" s="50" t="s">
        <v>406</v>
      </c>
      <c r="D181" s="242">
        <v>19454.03</v>
      </c>
      <c r="E181" s="242">
        <v>18229.349999999999</v>
      </c>
      <c r="F181" s="52">
        <f t="shared" si="31"/>
        <v>93.704749093118494</v>
      </c>
    </row>
    <row r="182" spans="1:6" ht="12.75" customHeight="1" x14ac:dyDescent="0.2">
      <c r="A182" s="53">
        <v>3235</v>
      </c>
      <c r="B182" s="85" t="s">
        <v>407</v>
      </c>
      <c r="C182" s="50" t="s">
        <v>408</v>
      </c>
      <c r="D182" s="242">
        <v>9169.7900000000009</v>
      </c>
      <c r="E182" s="242">
        <v>10305.450000000001</v>
      </c>
      <c r="F182" s="52">
        <f t="shared" si="31"/>
        <v>112.38479834325541</v>
      </c>
    </row>
    <row r="183" spans="1:6" ht="12.75" customHeight="1" x14ac:dyDescent="0.2">
      <c r="A183" s="53">
        <v>3236</v>
      </c>
      <c r="B183" s="85" t="s">
        <v>409</v>
      </c>
      <c r="C183" s="50" t="s">
        <v>410</v>
      </c>
      <c r="D183" s="242">
        <v>9339.73</v>
      </c>
      <c r="E183" s="242">
        <v>12146.42</v>
      </c>
      <c r="F183" s="52">
        <f t="shared" si="31"/>
        <v>130.05108284714871</v>
      </c>
    </row>
    <row r="184" spans="1:6" ht="12.75" customHeight="1" x14ac:dyDescent="0.2">
      <c r="A184" s="53">
        <v>3237</v>
      </c>
      <c r="B184" s="85" t="s">
        <v>411</v>
      </c>
      <c r="C184" s="50" t="s">
        <v>412</v>
      </c>
      <c r="D184" s="242">
        <v>1039.54</v>
      </c>
      <c r="E184" s="242">
        <v>819.83</v>
      </c>
      <c r="F184" s="52">
        <f t="shared" si="31"/>
        <v>78.864690151413129</v>
      </c>
    </row>
    <row r="185" spans="1:6" ht="12.75" customHeight="1" x14ac:dyDescent="0.2">
      <c r="A185" s="53">
        <v>3238</v>
      </c>
      <c r="B185" s="85" t="s">
        <v>413</v>
      </c>
      <c r="C185" s="50" t="s">
        <v>414</v>
      </c>
      <c r="D185" s="242">
        <v>3815.61</v>
      </c>
      <c r="E185" s="242">
        <v>4824.01</v>
      </c>
      <c r="F185" s="52">
        <f t="shared" si="31"/>
        <v>126.42827752312213</v>
      </c>
    </row>
    <row r="186" spans="1:6" ht="12.75" customHeight="1" x14ac:dyDescent="0.2">
      <c r="A186" s="53">
        <v>3239</v>
      </c>
      <c r="B186" s="85" t="s">
        <v>415</v>
      </c>
      <c r="C186" s="50" t="s">
        <v>416</v>
      </c>
      <c r="D186" s="242">
        <v>1030.5</v>
      </c>
      <c r="E186" s="242">
        <v>334.61</v>
      </c>
      <c r="F186" s="52">
        <f t="shared" si="31"/>
        <v>32.470645317806891</v>
      </c>
    </row>
    <row r="187" spans="1:6" ht="12.75" customHeight="1" x14ac:dyDescent="0.2">
      <c r="A187" s="53">
        <v>324</v>
      </c>
      <c r="B187" s="85" t="s">
        <v>417</v>
      </c>
      <c r="C187" s="50" t="s">
        <v>418</v>
      </c>
      <c r="D187" s="242">
        <v>0</v>
      </c>
      <c r="E187" s="242">
        <v>70</v>
      </c>
      <c r="F187" s="52" t="str">
        <f t="shared" si="31"/>
        <v>-</v>
      </c>
    </row>
    <row r="188" spans="1:6" ht="12.75" customHeight="1" x14ac:dyDescent="0.2">
      <c r="A188" s="53">
        <v>329</v>
      </c>
      <c r="B188" s="85" t="s">
        <v>419</v>
      </c>
      <c r="C188" s="50" t="s">
        <v>420</v>
      </c>
      <c r="D188" s="51">
        <f t="shared" ref="D188:E188" si="43">SUM(D189:D195)</f>
        <v>19248.18</v>
      </c>
      <c r="E188" s="51">
        <f t="shared" si="43"/>
        <v>19257.480000000003</v>
      </c>
      <c r="F188" s="52">
        <f t="shared" si="31"/>
        <v>100.04831625639412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1727.65</v>
      </c>
      <c r="E190" s="242">
        <v>2117.15</v>
      </c>
      <c r="F190" s="52">
        <f t="shared" si="31"/>
        <v>122.54507568083812</v>
      </c>
    </row>
    <row r="191" spans="1:6" ht="12.75" customHeight="1" x14ac:dyDescent="0.2">
      <c r="A191" s="53">
        <v>3293</v>
      </c>
      <c r="B191" s="85" t="s">
        <v>425</v>
      </c>
      <c r="C191" s="50" t="s">
        <v>426</v>
      </c>
      <c r="D191" s="242">
        <v>932.25</v>
      </c>
      <c r="E191" s="242">
        <v>1027.03</v>
      </c>
      <c r="F191" s="52">
        <f t="shared" si="31"/>
        <v>110.16680075087154</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1634.59</v>
      </c>
      <c r="E193" s="242">
        <v>1797.96</v>
      </c>
      <c r="F193" s="52">
        <f t="shared" si="31"/>
        <v>109.99455520956327</v>
      </c>
    </row>
    <row r="194" spans="1:6" ht="12.75" customHeight="1" x14ac:dyDescent="0.2">
      <c r="A194" s="53" t="s">
        <v>431</v>
      </c>
      <c r="B194" s="85" t="s">
        <v>432</v>
      </c>
      <c r="C194" s="50" t="s">
        <v>431</v>
      </c>
      <c r="D194" s="242">
        <v>217.75</v>
      </c>
      <c r="E194" s="242">
        <v>453.13</v>
      </c>
      <c r="F194" s="52">
        <f t="shared" si="31"/>
        <v>208.09644087256029</v>
      </c>
    </row>
    <row r="195" spans="1:6" ht="12.75" customHeight="1" x14ac:dyDescent="0.2">
      <c r="A195" s="53">
        <v>3299</v>
      </c>
      <c r="B195" s="85" t="s">
        <v>433</v>
      </c>
      <c r="C195" s="50" t="s">
        <v>434</v>
      </c>
      <c r="D195" s="242">
        <v>14559.58</v>
      </c>
      <c r="E195" s="242">
        <v>13674.12</v>
      </c>
      <c r="F195" s="52">
        <f t="shared" si="31"/>
        <v>93.918368524366784</v>
      </c>
    </row>
    <row r="196" spans="1:6" ht="12.75" customHeight="1" x14ac:dyDescent="0.2">
      <c r="A196" s="53">
        <v>34</v>
      </c>
      <c r="B196" s="232" t="s">
        <v>435</v>
      </c>
      <c r="C196" s="50" t="s">
        <v>436</v>
      </c>
      <c r="D196" s="51">
        <f t="shared" ref="D196:E196" si="44">D197+D202+D210</f>
        <v>91.06</v>
      </c>
      <c r="E196" s="51">
        <f t="shared" si="44"/>
        <v>362.49</v>
      </c>
      <c r="F196" s="52">
        <f t="shared" si="31"/>
        <v>398.07819020426092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91.06</v>
      </c>
      <c r="E210" s="51">
        <f t="shared" si="47"/>
        <v>362.49</v>
      </c>
      <c r="F210" s="52">
        <f t="shared" si="31"/>
        <v>398.07819020426092</v>
      </c>
    </row>
    <row r="211" spans="1:6" ht="12.75" customHeight="1" x14ac:dyDescent="0.2">
      <c r="A211" s="53">
        <v>3431</v>
      </c>
      <c r="B211" s="232" t="s">
        <v>465</v>
      </c>
      <c r="C211" s="50" t="s">
        <v>466</v>
      </c>
      <c r="D211" s="242">
        <v>0</v>
      </c>
      <c r="E211" s="242">
        <v>5.13</v>
      </c>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91.06</v>
      </c>
      <c r="E213" s="242">
        <v>357.36</v>
      </c>
      <c r="F213" s="52">
        <f t="shared" si="31"/>
        <v>392.44454206018008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32209.599999999999</v>
      </c>
      <c r="E252" s="51">
        <f t="shared" si="63"/>
        <v>36915.160000000003</v>
      </c>
      <c r="F252" s="52">
        <f t="shared" ref="F252:F258" si="64">IF(D252&lt;&gt;0,IF(E252/D252&gt;=100,"&gt;&gt;100",E252/D252*100),"-")</f>
        <v>114.60918483930259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32209.599999999999</v>
      </c>
      <c r="E259" s="51">
        <f t="shared" si="66"/>
        <v>36915.160000000003</v>
      </c>
      <c r="F259" s="52">
        <f t="shared" ref="F259:F262" si="67">IF(D259&lt;&gt;0,IF(E259/D259&gt;=100,"&gt;&gt;100",E259/D259*100),"-")</f>
        <v>114.60918483930259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32209.599999999999</v>
      </c>
      <c r="E261" s="242">
        <v>36915.160000000003</v>
      </c>
      <c r="F261" s="52">
        <f t="shared" si="67"/>
        <v>114.60918483930259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1803.9</v>
      </c>
      <c r="E263" s="51">
        <f t="shared" si="68"/>
        <v>1800.43</v>
      </c>
      <c r="F263" s="52">
        <f t="shared" ref="F263:F267" si="69">IF(D263&lt;&gt;0,IF(E263/D263&gt;=100,"&gt;&gt;100",E263/D263*100),"-")</f>
        <v>99.807639004379396</v>
      </c>
    </row>
    <row r="264" spans="1:6" ht="12.75" customHeight="1" x14ac:dyDescent="0.2">
      <c r="A264" s="53">
        <v>381</v>
      </c>
      <c r="B264" s="85" t="s">
        <v>567</v>
      </c>
      <c r="C264" s="50" t="s">
        <v>568</v>
      </c>
      <c r="D264" s="51">
        <f t="shared" ref="D264:E264" si="70">SUM(D265:D267)</f>
        <v>1803.9</v>
      </c>
      <c r="E264" s="51">
        <f t="shared" si="70"/>
        <v>1800.43</v>
      </c>
      <c r="F264" s="52">
        <f t="shared" si="69"/>
        <v>99.807639004379396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1803.9</v>
      </c>
      <c r="E266" s="242">
        <v>1800.43</v>
      </c>
      <c r="F266" s="52">
        <f t="shared" si="69"/>
        <v>99.807639004379396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2553582.1900000004</v>
      </c>
      <c r="E289" s="51">
        <f t="shared" si="79"/>
        <v>3208922.6100000008</v>
      </c>
      <c r="F289" s="52">
        <f t="shared" si="76"/>
        <v>125.66357263010204</v>
      </c>
    </row>
    <row r="290" spans="1:6" ht="12.75" customHeight="1" x14ac:dyDescent="0.2">
      <c r="A290" s="53" t="s">
        <v>608</v>
      </c>
      <c r="B290" s="85" t="s">
        <v>619</v>
      </c>
      <c r="C290" s="50" t="s">
        <v>620</v>
      </c>
      <c r="D290" s="51">
        <f>IF(D6&gt;=D289,D6-D289,0)</f>
        <v>19425.80999999959</v>
      </c>
      <c r="E290" s="51">
        <f>IF(E6&gt;=E289,E6-E289,0)</f>
        <v>42039.259999999311</v>
      </c>
      <c r="F290" s="52">
        <f t="shared" si="76"/>
        <v>216.40930288106492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21088.14</v>
      </c>
      <c r="E293" s="242">
        <v>45854.67</v>
      </c>
      <c r="F293" s="52">
        <f t="shared" si="76"/>
        <v>217.44293237810444</v>
      </c>
    </row>
    <row r="294" spans="1:6" ht="12.75" customHeight="1" x14ac:dyDescent="0.2">
      <c r="A294" s="53">
        <v>96</v>
      </c>
      <c r="B294" s="85" t="s">
        <v>627</v>
      </c>
      <c r="C294" s="50" t="s">
        <v>628</v>
      </c>
      <c r="D294" s="242">
        <v>750.29</v>
      </c>
      <c r="E294" s="242">
        <v>1580.2</v>
      </c>
      <c r="F294" s="52">
        <f t="shared" si="76"/>
        <v>210.61189673326317</v>
      </c>
    </row>
    <row r="295" spans="1:6" ht="24" x14ac:dyDescent="0.2">
      <c r="A295" s="53">
        <v>9661</v>
      </c>
      <c r="B295" s="85" t="s">
        <v>629</v>
      </c>
      <c r="C295" s="50" t="s">
        <v>630</v>
      </c>
      <c r="D295" s="242">
        <v>215.56</v>
      </c>
      <c r="E295" s="242">
        <v>1324.66</v>
      </c>
      <c r="F295" s="52">
        <f t="shared" si="76"/>
        <v>614.52031916867702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111.47</v>
      </c>
      <c r="E298" s="51">
        <f t="shared" si="80"/>
        <v>102.22</v>
      </c>
      <c r="F298" s="52">
        <f t="shared" ref="F298:F418" si="81">IF(D298&lt;&gt;0,IF(E298/D298&gt;=100,"&gt;&gt;100",E298/D298*100),"-")</f>
        <v>91.701803175742342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111.47</v>
      </c>
      <c r="E311" s="51">
        <f t="shared" si="85"/>
        <v>102.22</v>
      </c>
      <c r="F311" s="52">
        <f t="shared" si="81"/>
        <v>91.701803175742342</v>
      </c>
    </row>
    <row r="312" spans="1:6" ht="12.75" customHeight="1" x14ac:dyDescent="0.2">
      <c r="A312" s="53">
        <v>721</v>
      </c>
      <c r="B312" s="85" t="s">
        <v>662</v>
      </c>
      <c r="C312" s="50" t="s">
        <v>663</v>
      </c>
      <c r="D312" s="51">
        <f t="shared" ref="D312:E312" si="86">SUM(D313:D316)</f>
        <v>111.47</v>
      </c>
      <c r="E312" s="51">
        <f t="shared" si="86"/>
        <v>102.22</v>
      </c>
      <c r="F312" s="52">
        <f t="shared" si="81"/>
        <v>91.701803175742342</v>
      </c>
    </row>
    <row r="313" spans="1:6" ht="12.75" customHeight="1" x14ac:dyDescent="0.2">
      <c r="A313" s="53">
        <v>7211</v>
      </c>
      <c r="B313" s="85" t="s">
        <v>664</v>
      </c>
      <c r="C313" s="50" t="s">
        <v>665</v>
      </c>
      <c r="D313" s="242">
        <v>111.47</v>
      </c>
      <c r="E313" s="242">
        <v>102.22</v>
      </c>
      <c r="F313" s="52">
        <f t="shared" si="81"/>
        <v>91.701803175742342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48955.78</v>
      </c>
      <c r="E350" s="51">
        <f t="shared" si="95"/>
        <v>63781.04</v>
      </c>
      <c r="F350" s="52">
        <f t="shared" si="81"/>
        <v>130.28296148074855</v>
      </c>
    </row>
    <row r="351" spans="1:6" ht="12.75" customHeight="1" x14ac:dyDescent="0.2">
      <c r="A351" s="53">
        <v>41</v>
      </c>
      <c r="B351" s="85" t="s">
        <v>740</v>
      </c>
      <c r="C351" s="50" t="s">
        <v>741</v>
      </c>
      <c r="D351" s="51">
        <f t="shared" ref="D351:E351" si="96">D352+D356</f>
        <v>422.48</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422.48</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422.48</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48533.299999999996</v>
      </c>
      <c r="E363" s="51">
        <f t="shared" si="99"/>
        <v>54299.51</v>
      </c>
      <c r="F363" s="52">
        <f t="shared" si="81"/>
        <v>111.88093535778529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38207.589999999997</v>
      </c>
      <c r="E369" s="51">
        <f t="shared" si="101"/>
        <v>38646.080000000002</v>
      </c>
      <c r="F369" s="52">
        <f t="shared" si="81"/>
        <v>101.14765155300296</v>
      </c>
    </row>
    <row r="370" spans="1:6" ht="12.75" customHeight="1" x14ac:dyDescent="0.2">
      <c r="A370" s="53">
        <v>4221</v>
      </c>
      <c r="B370" s="85" t="s">
        <v>674</v>
      </c>
      <c r="C370" s="50" t="s">
        <v>766</v>
      </c>
      <c r="D370" s="242">
        <v>22054.959999999999</v>
      </c>
      <c r="E370" s="242">
        <v>13967.54</v>
      </c>
      <c r="F370" s="52">
        <f t="shared" si="81"/>
        <v>63.330606811347657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1983.81</v>
      </c>
      <c r="E375" s="242"/>
      <c r="F375" s="52">
        <f t="shared" si="81"/>
        <v>0</v>
      </c>
    </row>
    <row r="376" spans="1:6" ht="12.75" customHeight="1" x14ac:dyDescent="0.2">
      <c r="A376" s="53">
        <v>4227</v>
      </c>
      <c r="B376" s="232" t="s">
        <v>686</v>
      </c>
      <c r="C376" s="50" t="s">
        <v>773</v>
      </c>
      <c r="D376" s="242">
        <v>14168.82</v>
      </c>
      <c r="E376" s="242">
        <v>24678.54</v>
      </c>
      <c r="F376" s="52">
        <f t="shared" si="81"/>
        <v>174.17498422592706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10325.709999999999</v>
      </c>
      <c r="E383" s="51">
        <f t="shared" si="103"/>
        <v>15653.43</v>
      </c>
      <c r="F383" s="52">
        <f t="shared" si="81"/>
        <v>151.59664565439087</v>
      </c>
    </row>
    <row r="384" spans="1:6" ht="12.75" customHeight="1" x14ac:dyDescent="0.2">
      <c r="A384" s="53">
        <v>4241</v>
      </c>
      <c r="B384" s="85" t="s">
        <v>783</v>
      </c>
      <c r="C384" s="50" t="s">
        <v>784</v>
      </c>
      <c r="D384" s="242">
        <v>10325.709999999999</v>
      </c>
      <c r="E384" s="242">
        <v>15653.43</v>
      </c>
      <c r="F384" s="52">
        <f t="shared" si="81"/>
        <v>151.59664565439087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9481.5300000000007</v>
      </c>
      <c r="F402" s="52" t="str">
        <f t="shared" si="81"/>
        <v>-</v>
      </c>
    </row>
    <row r="403" spans="1:6" ht="12.75" customHeight="1" x14ac:dyDescent="0.2">
      <c r="A403" s="53">
        <v>451</v>
      </c>
      <c r="B403" s="85" t="s">
        <v>811</v>
      </c>
      <c r="C403" s="50" t="s">
        <v>812</v>
      </c>
      <c r="D403" s="242">
        <v>0</v>
      </c>
      <c r="E403" s="242">
        <v>9481.5300000000007</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48844.31</v>
      </c>
      <c r="E408" s="51">
        <f t="shared" si="111"/>
        <v>63678.82</v>
      </c>
      <c r="F408" s="52">
        <f t="shared" si="81"/>
        <v>130.37100943794681</v>
      </c>
    </row>
    <row r="409" spans="1:6" ht="12.75" customHeight="1" x14ac:dyDescent="0.2">
      <c r="A409" s="53">
        <v>92212</v>
      </c>
      <c r="B409" s="85" t="s">
        <v>823</v>
      </c>
      <c r="C409" s="50" t="s">
        <v>824</v>
      </c>
      <c r="D409" s="242">
        <v>5495.19</v>
      </c>
      <c r="E409" s="242">
        <v>279.16000000000003</v>
      </c>
      <c r="F409" s="52">
        <f t="shared" si="81"/>
        <v>5.0800791237427649</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597.30999999999995</v>
      </c>
      <c r="E411" s="242">
        <v>305.26</v>
      </c>
      <c r="F411" s="52">
        <f t="shared" si="81"/>
        <v>51.105790962816634</v>
      </c>
    </row>
    <row r="412" spans="1:6" ht="12.75" customHeight="1" x14ac:dyDescent="0.2">
      <c r="A412" s="53" t="s">
        <v>608</v>
      </c>
      <c r="B412" s="85" t="s">
        <v>829</v>
      </c>
      <c r="C412" s="50" t="s">
        <v>830</v>
      </c>
      <c r="D412" s="51">
        <f>D6+D298</f>
        <v>2573119.4700000002</v>
      </c>
      <c r="E412" s="51">
        <f>E6+E298</f>
        <v>3251064.0900000003</v>
      </c>
      <c r="F412" s="52">
        <f t="shared" si="81"/>
        <v>126.34718783578285</v>
      </c>
    </row>
    <row r="413" spans="1:6" ht="12.75" customHeight="1" x14ac:dyDescent="0.2">
      <c r="A413" s="53" t="s">
        <v>608</v>
      </c>
      <c r="B413" s="85" t="s">
        <v>831</v>
      </c>
      <c r="C413" s="50" t="s">
        <v>832</v>
      </c>
      <c r="D413" s="51">
        <f t="shared" ref="D413:E413" si="112">D289+D350</f>
        <v>2602537.9700000002</v>
      </c>
      <c r="E413" s="51">
        <f t="shared" si="112"/>
        <v>3272703.6500000008</v>
      </c>
      <c r="F413" s="52">
        <f t="shared" si="81"/>
        <v>125.75046695668384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29418.5</v>
      </c>
      <c r="E415" s="51">
        <f t="shared" si="114"/>
        <v>21639.560000000522</v>
      </c>
      <c r="F415" s="52">
        <f t="shared" si="81"/>
        <v>73.557659296022976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15592.95</v>
      </c>
      <c r="E417" s="51">
        <f t="shared" si="116"/>
        <v>45575.509999999995</v>
      </c>
      <c r="F417" s="52">
        <f t="shared" si="81"/>
        <v>292.28279446801275</v>
      </c>
    </row>
    <row r="418" spans="1:6" ht="12.75" customHeight="1" x14ac:dyDescent="0.2">
      <c r="A418" s="55" t="s">
        <v>842</v>
      </c>
      <c r="B418" s="233" t="s">
        <v>843</v>
      </c>
      <c r="C418" s="56" t="s">
        <v>844</v>
      </c>
      <c r="D418" s="62">
        <f t="shared" ref="D418:E418" si="117">D294+D411</f>
        <v>1347.6</v>
      </c>
      <c r="E418" s="62">
        <f t="shared" si="117"/>
        <v>1885.46</v>
      </c>
      <c r="F418" s="57">
        <f t="shared" si="81"/>
        <v>139.91243692490355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2573119.4700000002</v>
      </c>
      <c r="E639" s="51">
        <f t="shared" si="180"/>
        <v>3251064.0900000003</v>
      </c>
      <c r="F639" s="52">
        <f t="shared" si="119"/>
        <v>126.34718783578285</v>
      </c>
    </row>
    <row r="640" spans="1:6" ht="12.75" customHeight="1" x14ac:dyDescent="0.2">
      <c r="A640" s="53" t="s">
        <v>608</v>
      </c>
      <c r="B640" s="85" t="s">
        <v>1277</v>
      </c>
      <c r="C640" s="50" t="s">
        <v>1278</v>
      </c>
      <c r="D640" s="51">
        <f t="shared" ref="D640:E640" si="181">D413+D528</f>
        <v>2602537.9700000002</v>
      </c>
      <c r="E640" s="51">
        <f t="shared" si="181"/>
        <v>3272703.6500000008</v>
      </c>
      <c r="F640" s="52">
        <f t="shared" si="119"/>
        <v>125.75046695668384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29418.5</v>
      </c>
      <c r="E642" s="51">
        <f t="shared" si="183"/>
        <v>21639.560000000522</v>
      </c>
      <c r="F642" s="52">
        <f t="shared" si="119"/>
        <v>73.557659296022976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15592.95</v>
      </c>
      <c r="E644" s="51">
        <f t="shared" si="185"/>
        <v>45575.509999999995</v>
      </c>
      <c r="F644" s="52">
        <f t="shared" si="119"/>
        <v>292.28279446801275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45011.45</v>
      </c>
      <c r="E646" s="51">
        <f t="shared" si="187"/>
        <v>67215.070000000516</v>
      </c>
      <c r="F646" s="52">
        <f t="shared" si="119"/>
        <v>149.3288263319678</v>
      </c>
    </row>
    <row r="647" spans="1:6" ht="24" x14ac:dyDescent="0.2">
      <c r="A647" s="55" t="s">
        <v>1291</v>
      </c>
      <c r="B647" s="233" t="s">
        <v>1292</v>
      </c>
      <c r="C647" s="56" t="s">
        <v>1291</v>
      </c>
      <c r="D647" s="243">
        <v>168332.54</v>
      </c>
      <c r="E647" s="243">
        <v>202294.39</v>
      </c>
      <c r="F647" s="57">
        <f t="shared" si="119"/>
        <v>120.17545151994975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97</v>
      </c>
      <c r="E654" s="262">
        <v>100</v>
      </c>
      <c r="F654" s="52">
        <f t="shared" si="188"/>
        <v>103.09278350515463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88</v>
      </c>
      <c r="E656" s="262">
        <v>89</v>
      </c>
      <c r="F656" s="52">
        <f t="shared" si="188"/>
        <v>101.13636363636364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2145271.9300000002</v>
      </c>
      <c r="E675" s="242">
        <v>2672693.4900000002</v>
      </c>
      <c r="F675" s="52">
        <f t="shared" si="188"/>
        <v>124.58530094131237</v>
      </c>
    </row>
    <row r="676" spans="1:6" ht="24" x14ac:dyDescent="0.2">
      <c r="A676" s="53">
        <v>63613</v>
      </c>
      <c r="B676" s="232" t="s">
        <v>1349</v>
      </c>
      <c r="C676" s="50" t="s">
        <v>1350</v>
      </c>
      <c r="D676" s="242">
        <v>1436.97</v>
      </c>
      <c r="E676" s="242">
        <v>1766.39</v>
      </c>
      <c r="F676" s="52">
        <f t="shared" si="188"/>
        <v>122.92462612302275</v>
      </c>
    </row>
    <row r="677" spans="1:6" ht="24" x14ac:dyDescent="0.2">
      <c r="A677" s="53">
        <v>63622</v>
      </c>
      <c r="B677" s="232" t="s">
        <v>1351</v>
      </c>
      <c r="C677" s="50" t="s">
        <v>1352</v>
      </c>
      <c r="D677" s="242">
        <v>8322.7099999999991</v>
      </c>
      <c r="E677" s="242">
        <v>12344.34</v>
      </c>
      <c r="F677" s="52">
        <f t="shared" si="188"/>
        <v>148.32115981453157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17934</v>
      </c>
      <c r="E710" s="242">
        <v>15950.6</v>
      </c>
      <c r="F710" s="52">
        <f t="shared" si="188"/>
        <v>88.940559830489576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4557.42</v>
      </c>
      <c r="F716" s="52" t="str">
        <f t="shared" si="188"/>
        <v>-</v>
      </c>
    </row>
    <row r="717" spans="1:6" ht="12.75" customHeight="1" x14ac:dyDescent="0.2">
      <c r="A717" s="53">
        <v>31215</v>
      </c>
      <c r="B717" s="85" t="s">
        <v>1413</v>
      </c>
      <c r="C717" s="50" t="s">
        <v>1414</v>
      </c>
      <c r="D717" s="242">
        <v>476.94</v>
      </c>
      <c r="E717" s="242">
        <v>441.44</v>
      </c>
      <c r="F717" s="52">
        <f t="shared" si="188"/>
        <v>92.556715729441862</v>
      </c>
    </row>
    <row r="718" spans="1:6" ht="12.75" customHeight="1" x14ac:dyDescent="0.2">
      <c r="A718" s="53">
        <v>32121</v>
      </c>
      <c r="B718" s="85" t="s">
        <v>1415</v>
      </c>
      <c r="C718" s="50" t="s">
        <v>1416</v>
      </c>
      <c r="D718" s="242">
        <v>27330.81</v>
      </c>
      <c r="E718" s="242">
        <v>29380.91</v>
      </c>
      <c r="F718" s="52">
        <f t="shared" si="188"/>
        <v>107.50105832940919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8334.93</v>
      </c>
      <c r="E720" s="242">
        <v>10728.22</v>
      </c>
      <c r="F720" s="52">
        <f t="shared" si="188"/>
        <v>128.71397840173822</v>
      </c>
    </row>
    <row r="721" spans="1:6" ht="12.75" customHeight="1" x14ac:dyDescent="0.2">
      <c r="A721" s="53" t="s">
        <v>1421</v>
      </c>
      <c r="B721" s="85" t="s">
        <v>1422</v>
      </c>
      <c r="C721" s="50" t="s">
        <v>1421</v>
      </c>
      <c r="D721" s="242">
        <v>104.72</v>
      </c>
      <c r="E721" s="242"/>
      <c r="F721" s="52">
        <f t="shared" si="188"/>
        <v>0</v>
      </c>
    </row>
    <row r="722" spans="1:6" ht="12.75" customHeight="1" x14ac:dyDescent="0.2">
      <c r="A722" s="53" t="s">
        <v>1423</v>
      </c>
      <c r="B722" s="85" t="s">
        <v>1424</v>
      </c>
      <c r="C722" s="50" t="s">
        <v>1423</v>
      </c>
      <c r="D722" s="242">
        <v>152.82</v>
      </c>
      <c r="E722" s="242">
        <v>323.14999999999998</v>
      </c>
      <c r="F722" s="52">
        <f t="shared" si="188"/>
        <v>211.45792435545084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32209.599999999999</v>
      </c>
      <c r="E828" s="242">
        <v>36915.160000000003</v>
      </c>
      <c r="F828" s="52">
        <f t="shared" si="190"/>
        <v>114.60918483930259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0"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3125046.7900000005</v>
      </c>
      <c r="E6" s="229">
        <f t="shared" si="0"/>
        <v>3109338.38</v>
      </c>
      <c r="F6" s="230">
        <f t="shared" ref="F6:F260" si="1">IF(D6&gt;0,IF(E6/D6&gt;=100,"&gt;&gt;100",E6/D6*100),"-")</f>
        <v>99.497338406251487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2927340.2100000004</v>
      </c>
      <c r="E7" s="104">
        <f t="shared" si="2"/>
        <v>2895452.94</v>
      </c>
      <c r="F7" s="93">
        <f t="shared" si="1"/>
        <v>98.910708434534826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374852.32</v>
      </c>
      <c r="E8" s="104">
        <f>E9+E10-E11</f>
        <v>374710.83</v>
      </c>
      <c r="F8" s="93">
        <f t="shared" si="1"/>
        <v>99.962254468639813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374288.35</v>
      </c>
      <c r="E9" s="247">
        <v>374288.35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1609.52</v>
      </c>
      <c r="E10" s="247">
        <v>1609.52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1045.55</v>
      </c>
      <c r="E11" s="247">
        <v>1187.04</v>
      </c>
      <c r="F11" s="93">
        <f t="shared" si="1"/>
        <v>113.5325905026063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2516667.6700000004</v>
      </c>
      <c r="E12" s="104">
        <f t="shared" si="3"/>
        <v>2477421.8899999997</v>
      </c>
      <c r="F12" s="93">
        <f t="shared" si="1"/>
        <v>98.440565654820816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2343138.4000000004</v>
      </c>
      <c r="E13" s="104">
        <f t="shared" si="4"/>
        <v>2289576.15</v>
      </c>
      <c r="F13" s="93">
        <f t="shared" si="1"/>
        <v>97.714080824248356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4221816.49</v>
      </c>
      <c r="E15" s="247">
        <v>4223798.0199999996</v>
      </c>
      <c r="F15" s="93">
        <f t="shared" si="1"/>
        <v>100.04693548392483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21345.9</v>
      </c>
      <c r="E17" s="247">
        <v>21345.9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1900023.99</v>
      </c>
      <c r="E18" s="247">
        <v>1955567.77</v>
      </c>
      <c r="F18" s="93">
        <f t="shared" si="1"/>
        <v>102.92331993134465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99655.770000000019</v>
      </c>
      <c r="E19" s="104">
        <f t="shared" si="5"/>
        <v>124392.06999999995</v>
      </c>
      <c r="F19" s="93">
        <f t="shared" si="1"/>
        <v>124.82174388898899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636287.93999999994</v>
      </c>
      <c r="E20" s="247">
        <v>713433.76</v>
      </c>
      <c r="F20" s="93">
        <f t="shared" si="1"/>
        <v>112.12435678098819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7126.77</v>
      </c>
      <c r="E25" s="247">
        <v>7126.77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52522.06</v>
      </c>
      <c r="E26" s="247">
        <v>77200.600000000006</v>
      </c>
      <c r="F26" s="93">
        <f t="shared" si="1"/>
        <v>146.98699936750387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596281</v>
      </c>
      <c r="E28" s="247">
        <v>673369.06</v>
      </c>
      <c r="F28" s="93">
        <f t="shared" si="1"/>
        <v>112.9281429393189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4065.329999999999</v>
      </c>
      <c r="E29" s="104">
        <f t="shared" si="6"/>
        <v>2587.0199999999986</v>
      </c>
      <c r="F29" s="93">
        <f t="shared" si="1"/>
        <v>63.636162377961917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11826.46</v>
      </c>
      <c r="E30" s="247">
        <v>11826.46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7761.13</v>
      </c>
      <c r="E34" s="247">
        <v>9239.44</v>
      </c>
      <c r="F34" s="93">
        <f t="shared" si="1"/>
        <v>119.04761291203729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69808.170000000013</v>
      </c>
      <c r="E35" s="104">
        <f t="shared" si="7"/>
        <v>60866.649999999994</v>
      </c>
      <c r="F35" s="93">
        <f t="shared" si="1"/>
        <v>87.191298668909354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122315.96</v>
      </c>
      <c r="E36" s="247">
        <v>126961.73</v>
      </c>
      <c r="F36" s="93">
        <f t="shared" si="1"/>
        <v>103.7981715550448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1128.1400000000001</v>
      </c>
      <c r="E37" s="247">
        <v>1128.1400000000001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53635.93</v>
      </c>
      <c r="E40" s="247">
        <v>67223.22</v>
      </c>
      <c r="F40" s="93">
        <f t="shared" si="1"/>
        <v>125.33244039956053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63817.51</v>
      </c>
      <c r="E54" s="247">
        <v>63338.71</v>
      </c>
      <c r="F54" s="93">
        <f t="shared" si="1"/>
        <v>99.249735691662039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63817.51</v>
      </c>
      <c r="E55" s="247">
        <v>63338.71</v>
      </c>
      <c r="F55" s="93">
        <f t="shared" si="1"/>
        <v>99.249735691662039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35820.22</v>
      </c>
      <c r="E56" s="104">
        <f t="shared" si="11"/>
        <v>43320.22</v>
      </c>
      <c r="F56" s="93">
        <f t="shared" si="1"/>
        <v>120.93789485380044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35820.22</v>
      </c>
      <c r="E57" s="247">
        <v>43320.22</v>
      </c>
      <c r="F57" s="93">
        <f t="shared" si="1"/>
        <v>120.93789485380044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197706.58000000002</v>
      </c>
      <c r="E68" s="104">
        <f t="shared" si="13"/>
        <v>213885.44</v>
      </c>
      <c r="F68" s="93">
        <f t="shared" si="1"/>
        <v>108.18326835657163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21527.08</v>
      </c>
      <c r="E78" s="104">
        <f>E79+SUM(E82:E84)-E85+E86</f>
        <v>750.47</v>
      </c>
      <c r="F78" s="93">
        <f t="shared" si="1"/>
        <v>3.4861671903481564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21527.08</v>
      </c>
      <c r="E86" s="247">
        <v>750.47</v>
      </c>
      <c r="F86" s="93">
        <f t="shared" si="1"/>
        <v>3.4861671903481564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7249.65</v>
      </c>
      <c r="E146" s="104">
        <f t="shared" si="26"/>
        <v>10535.320000000002</v>
      </c>
      <c r="F146" s="93">
        <f t="shared" si="1"/>
        <v>145.32177415461439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0.03</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0.03</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1521.14</v>
      </c>
      <c r="E159" s="247">
        <v>1428.45</v>
      </c>
      <c r="F159" s="93">
        <f t="shared" si="1"/>
        <v>93.906543776378243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215.56</v>
      </c>
      <c r="E160" s="247">
        <v>1324.66</v>
      </c>
      <c r="F160" s="93">
        <f t="shared" si="1"/>
        <v>614.52031916867702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6499.36</v>
      </c>
      <c r="E161" s="247">
        <v>8955.1200000000008</v>
      </c>
      <c r="F161" s="93">
        <f t="shared" si="1"/>
        <v>137.78464341104356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986.44</v>
      </c>
      <c r="E163" s="247">
        <v>1172.9100000000001</v>
      </c>
      <c r="F163" s="93">
        <f t="shared" si="1"/>
        <v>118.90332914318154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597.30999999999995</v>
      </c>
      <c r="E164" s="104">
        <f t="shared" si="28"/>
        <v>305.26</v>
      </c>
      <c r="F164" s="93">
        <f t="shared" si="1"/>
        <v>51.105790962816634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597.30999999999995</v>
      </c>
      <c r="E166" s="247">
        <v>305.26</v>
      </c>
      <c r="F166" s="93">
        <f t="shared" si="1"/>
        <v>51.105790962816634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168332.54</v>
      </c>
      <c r="E170" s="104">
        <f t="shared" si="29"/>
        <v>202294.39</v>
      </c>
      <c r="F170" s="93">
        <f t="shared" si="1"/>
        <v>120.17545151994975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168332.54</v>
      </c>
      <c r="E173" s="247">
        <v>202294.39</v>
      </c>
      <c r="F173" s="93">
        <f t="shared" si="1"/>
        <v>120.17545151994975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3125046.79</v>
      </c>
      <c r="E175" s="104">
        <f t="shared" si="30"/>
        <v>3109338.38</v>
      </c>
      <c r="F175" s="93">
        <f t="shared" si="1"/>
        <v>99.497338406251501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241370.43</v>
      </c>
      <c r="E176" s="104">
        <f t="shared" si="31"/>
        <v>279215.05</v>
      </c>
      <c r="F176" s="93">
        <f t="shared" si="1"/>
        <v>115.67906226127202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240288.94</v>
      </c>
      <c r="E177" s="104">
        <f t="shared" si="32"/>
        <v>278694.81</v>
      </c>
      <c r="F177" s="93">
        <f t="shared" si="1"/>
        <v>115.98320338838732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175263.09</v>
      </c>
      <c r="E178" s="247">
        <v>215245.69</v>
      </c>
      <c r="F178" s="93">
        <f t="shared" si="1"/>
        <v>122.81290373232608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46351.42</v>
      </c>
      <c r="E179" s="247">
        <v>63091.040000000001</v>
      </c>
      <c r="F179" s="93">
        <f t="shared" si="1"/>
        <v>136.11457858249003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64.48</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18609.95</v>
      </c>
      <c r="E188" s="247">
        <v>358.08</v>
      </c>
      <c r="F188" s="93">
        <f t="shared" si="1"/>
        <v>1.9241319831595463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1081.49</v>
      </c>
      <c r="E189" s="247">
        <v>520.24</v>
      </c>
      <c r="F189" s="93">
        <f t="shared" si="1"/>
        <v>48.104004660237266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2883676.36</v>
      </c>
      <c r="E237" s="104">
        <f t="shared" si="41"/>
        <v>2830123.33</v>
      </c>
      <c r="F237" s="93">
        <f t="shared" si="1"/>
        <v>98.142890417841485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2927340.21</v>
      </c>
      <c r="E238" s="104">
        <f t="shared" si="42"/>
        <v>2895452.94</v>
      </c>
      <c r="F238" s="93">
        <f t="shared" si="1"/>
        <v>98.91070843453484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2927340.21</v>
      </c>
      <c r="E239" s="104">
        <f t="shared" si="43"/>
        <v>2895452.94</v>
      </c>
      <c r="F239" s="93">
        <f t="shared" si="1"/>
        <v>98.91070843453484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2874032.11</v>
      </c>
      <c r="E240" s="247">
        <v>2788414.79</v>
      </c>
      <c r="F240" s="93">
        <f t="shared" si="1"/>
        <v>97.021003359631919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53308.1</v>
      </c>
      <c r="E241" s="247">
        <v>107038.15</v>
      </c>
      <c r="F241" s="93">
        <f t="shared" si="1"/>
        <v>200.79153074298276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-45011.45</v>
      </c>
      <c r="E245" s="104">
        <f t="shared" si="45"/>
        <v>-67215.070000000007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45011.45</v>
      </c>
      <c r="E250" s="104">
        <f t="shared" si="47"/>
        <v>67215.070000000007</v>
      </c>
      <c r="F250" s="93">
        <f t="shared" si="1"/>
        <v>149.32882633196667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38208.269999999997</v>
      </c>
      <c r="E251" s="247">
        <v>63282.57</v>
      </c>
      <c r="F251" s="93">
        <f t="shared" si="1"/>
        <v>165.62532142910425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6803.18</v>
      </c>
      <c r="E252" s="247">
        <v>3932.5</v>
      </c>
      <c r="F252" s="93">
        <f t="shared" si="1"/>
        <v>57.803850552241741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750.29</v>
      </c>
      <c r="E255" s="247">
        <v>1580.2</v>
      </c>
      <c r="F255" s="93">
        <f t="shared" si="1"/>
        <v>210.61189673326317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597.30999999999995</v>
      </c>
      <c r="E256" s="247">
        <v>305.26</v>
      </c>
      <c r="F256" s="93">
        <f t="shared" si="1"/>
        <v>51.105790962816634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71893.149999999994</v>
      </c>
      <c r="E259" s="104">
        <f t="shared" si="49"/>
        <v>77584.63</v>
      </c>
      <c r="F259" s="93">
        <f t="shared" si="1"/>
        <v>107.91658176057109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71893.149999999994</v>
      </c>
      <c r="E260" s="248">
        <v>77584.63</v>
      </c>
      <c r="F260" s="97">
        <f t="shared" si="1"/>
        <v>107.91658176057109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1521.17</v>
      </c>
      <c r="E264" s="247">
        <v>1428.45</v>
      </c>
      <c r="F264" s="93">
        <f t="shared" si="50"/>
        <v>93.904691783298375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6714.92</v>
      </c>
      <c r="E265" s="247">
        <v>10279.780000000001</v>
      </c>
      <c r="F265" s="93">
        <f t="shared" si="50"/>
        <v>153.08864439189151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597.30999999999995</v>
      </c>
      <c r="E267" s="247">
        <v>305.26</v>
      </c>
      <c r="F267" s="93">
        <f t="shared" si="50"/>
        <v>51.105790962816634</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18981.490000000002</v>
      </c>
      <c r="E268" s="247">
        <v>625.71</v>
      </c>
      <c r="F268" s="93">
        <f t="shared" si="50"/>
        <v>3.296421935264302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1981.52</v>
      </c>
      <c r="E269" s="247">
        <v>124.76</v>
      </c>
      <c r="F269" s="93">
        <f t="shared" si="50"/>
        <v>6.2961766724534698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564.07000000000005</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6499.36</v>
      </c>
      <c r="E286" s="247">
        <v>8955.1200000000008</v>
      </c>
      <c r="F286" s="93">
        <f t="shared" si="50"/>
        <v>137.78464341104356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156.13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240132.81</v>
      </c>
      <c r="E288" s="247">
        <v>278694.81</v>
      </c>
      <c r="F288" s="93">
        <f t="shared" si="50"/>
        <v>116.05861356471863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1081.49</v>
      </c>
      <c r="E290" s="247">
        <v>520.24</v>
      </c>
      <c r="F290" s="93">
        <f t="shared" si="50"/>
        <v>48.104004660237266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40.700000000000003</v>
      </c>
      <c r="E298" s="247">
        <v>70.319999999999993</v>
      </c>
      <c r="F298" s="93">
        <f t="shared" si="50"/>
        <v>172.77641277641277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207.01</v>
      </c>
      <c r="E299" s="247">
        <v>189.83</v>
      </c>
      <c r="F299" s="93">
        <f t="shared" si="50"/>
        <v>91.700884015264975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18362.240000000002</v>
      </c>
      <c r="E302" s="247">
        <v>97.93</v>
      </c>
      <c r="F302" s="93">
        <f t="shared" si="50"/>
        <v>0.53332273186713608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P122" sqref="O122:P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2602537.9700000002</v>
      </c>
      <c r="E114" s="81">
        <f t="shared" si="22"/>
        <v>3272703.6500000004</v>
      </c>
      <c r="F114" s="63">
        <f t="shared" si="1"/>
        <v>125.75046695668384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2307470.87</v>
      </c>
      <c r="E115" s="81">
        <f t="shared" si="23"/>
        <v>2883399.6800000002</v>
      </c>
      <c r="F115" s="63">
        <f t="shared" si="1"/>
        <v>124.9593101038801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2307470.87</v>
      </c>
      <c r="E117" s="249">
        <v>2883399.6800000002</v>
      </c>
      <c r="F117" s="63">
        <f t="shared" si="1"/>
        <v>124.9593101038801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295067.09999999998</v>
      </c>
      <c r="E126" s="249">
        <v>389303.97</v>
      </c>
      <c r="F126" s="63">
        <f t="shared" si="1"/>
        <v>131.93743728121501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2602537.9700000002</v>
      </c>
      <c r="E141" s="106">
        <f t="shared" si="28"/>
        <v>3272703.6500000004</v>
      </c>
      <c r="F141" s="82">
        <f t="shared" si="1"/>
        <v>125.75046695668384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40" sqref="B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53450.94</v>
      </c>
      <c r="E5" s="107">
        <f t="shared" si="0"/>
        <v>15.86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53450.94</v>
      </c>
      <c r="E22" s="108">
        <f t="shared" si="3"/>
        <v>15.86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53450.94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53450.94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15.86</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15.86</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N19" sqref="N1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241370.43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3310067.42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6343.54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3240699.84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2602750.11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598706.29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357.36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36915.160000000003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1970.92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63024.04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3272222.8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24554.71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3184082.8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2562767.5099999998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581966.67000000004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357.36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36979.64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2011.62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63585.29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279215.05000000028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279215.05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358.08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278336.73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520.24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Andreja</cp:lastModifiedBy>
  <cp:lastPrinted>2025-01-28T11:34:18Z</cp:lastPrinted>
  <dcterms:created xsi:type="dcterms:W3CDTF">2022-04-01T05:14:30Z</dcterms:created>
  <dcterms:modified xsi:type="dcterms:W3CDTF">2025-01-28T13:33:30Z</dcterms:modified>
</cp:coreProperties>
</file>